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Financijski plan/"/>
    </mc:Choice>
  </mc:AlternateContent>
  <xr:revisionPtr revIDLastSave="0" documentId="8_{035E5643-02AA-45E9-AEAF-97FDA5EBF8BE}" xr6:coauthVersionLast="47" xr6:coauthVersionMax="47" xr10:uidLastSave="{00000000-0000-0000-0000-000000000000}"/>
  <bookViews>
    <workbookView xWindow="3120" yWindow="3120" windowWidth="20955" windowHeight="1269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rashoda'!$B$1:$I$16</definedName>
    <definedName name="_xlnm.Print_Area" localSheetId="6">'Posebni dio'!$A$1:$C$7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L12" i="1" s="1"/>
  <c r="G15" i="1"/>
  <c r="H15" i="1"/>
  <c r="I15" i="1"/>
  <c r="J15" i="1"/>
  <c r="I16" i="1"/>
  <c r="J16" i="1" l="1"/>
  <c r="K16" i="1" s="1"/>
  <c r="K12" i="1"/>
  <c r="H16" i="1"/>
  <c r="G16" i="1"/>
  <c r="L15" i="1"/>
  <c r="K15" i="1"/>
  <c r="H26" i="1"/>
  <c r="I26" i="1"/>
  <c r="I27" i="1" s="1"/>
  <c r="J26" i="1"/>
  <c r="L26" i="1" s="1"/>
  <c r="G26" i="1"/>
  <c r="H23" i="1"/>
  <c r="I23" i="1"/>
  <c r="J23" i="1"/>
  <c r="K23" i="1" s="1"/>
  <c r="G23" i="1"/>
  <c r="L16" i="1" l="1"/>
  <c r="K26" i="1"/>
  <c r="H27" i="1"/>
  <c r="L23" i="1"/>
  <c r="J27" i="1"/>
  <c r="L27" i="1" s="1"/>
  <c r="G27" i="1"/>
  <c r="F61" i="15"/>
  <c r="F58" i="15"/>
  <c r="E58" i="15"/>
  <c r="F57" i="15" s="1"/>
  <c r="D58" i="15"/>
  <c r="C58" i="15"/>
  <c r="D57" i="15"/>
  <c r="C57" i="15"/>
  <c r="D56" i="15"/>
  <c r="C56" i="15"/>
  <c r="F54" i="15"/>
  <c r="E54" i="15"/>
  <c r="D54" i="15"/>
  <c r="C54" i="15"/>
  <c r="F50" i="15"/>
  <c r="E50" i="15"/>
  <c r="D50" i="15"/>
  <c r="C50" i="15"/>
  <c r="F49" i="15"/>
  <c r="E49" i="15"/>
  <c r="D49" i="15"/>
  <c r="C49" i="15"/>
  <c r="F48" i="15"/>
  <c r="E48" i="15"/>
  <c r="D48" i="15"/>
  <c r="C48" i="15"/>
  <c r="F46" i="15"/>
  <c r="E46" i="15"/>
  <c r="D46" i="15"/>
  <c r="C46" i="15"/>
  <c r="F45" i="15"/>
  <c r="E45" i="15"/>
  <c r="D45" i="15"/>
  <c r="C45" i="15"/>
  <c r="F40" i="15"/>
  <c r="E40" i="15"/>
  <c r="D40" i="15"/>
  <c r="C40" i="15"/>
  <c r="F30" i="15"/>
  <c r="E30" i="15"/>
  <c r="D30" i="15"/>
  <c r="C30" i="15"/>
  <c r="F25" i="15"/>
  <c r="E25" i="15"/>
  <c r="D25" i="15"/>
  <c r="C25" i="15"/>
  <c r="F21" i="15"/>
  <c r="E21" i="15"/>
  <c r="D21" i="15"/>
  <c r="C21" i="15"/>
  <c r="F20" i="15"/>
  <c r="E20" i="15"/>
  <c r="D20" i="15"/>
  <c r="C20" i="15"/>
  <c r="F17" i="15"/>
  <c r="E17" i="15"/>
  <c r="D17" i="15"/>
  <c r="C17" i="15"/>
  <c r="F15" i="15"/>
  <c r="E15" i="15"/>
  <c r="D15" i="15"/>
  <c r="C15" i="15"/>
  <c r="F12" i="15"/>
  <c r="E12" i="15"/>
  <c r="D12" i="15"/>
  <c r="C12" i="15"/>
  <c r="F11" i="15"/>
  <c r="E11" i="15"/>
  <c r="D11" i="15"/>
  <c r="C11" i="15"/>
  <c r="F10" i="15"/>
  <c r="E10" i="15"/>
  <c r="D10" i="15"/>
  <c r="C10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1" i="5"/>
  <c r="G11" i="5"/>
  <c r="H10" i="5"/>
  <c r="G10" i="5"/>
  <c r="F10" i="5"/>
  <c r="E10" i="5"/>
  <c r="D10" i="5"/>
  <c r="C10" i="5"/>
  <c r="H9" i="5"/>
  <c r="G9" i="5"/>
  <c r="F9" i="5"/>
  <c r="E9" i="5"/>
  <c r="D9" i="5"/>
  <c r="C9" i="5"/>
  <c r="H8" i="5"/>
  <c r="G8" i="5"/>
  <c r="F7" i="5"/>
  <c r="F6" i="5" s="1"/>
  <c r="H6" i="5" s="1"/>
  <c r="E7" i="5"/>
  <c r="D7" i="5"/>
  <c r="C7" i="5"/>
  <c r="E6" i="5"/>
  <c r="D6" i="5"/>
  <c r="C6" i="5"/>
  <c r="L66" i="3"/>
  <c r="K66" i="3"/>
  <c r="L65" i="3"/>
  <c r="K65" i="3"/>
  <c r="J65" i="3"/>
  <c r="I65" i="3"/>
  <c r="H65" i="3"/>
  <c r="G65" i="3"/>
  <c r="L64" i="3"/>
  <c r="K64" i="3"/>
  <c r="L63" i="3"/>
  <c r="K63" i="3"/>
  <c r="L62" i="3"/>
  <c r="K62" i="3"/>
  <c r="L61" i="3"/>
  <c r="K61" i="3"/>
  <c r="J61" i="3"/>
  <c r="I61" i="3"/>
  <c r="H61" i="3"/>
  <c r="G61" i="3"/>
  <c r="L60" i="3"/>
  <c r="K60" i="3"/>
  <c r="J60" i="3"/>
  <c r="I60" i="3"/>
  <c r="H60" i="3"/>
  <c r="G60" i="3"/>
  <c r="L59" i="3"/>
  <c r="K59" i="3"/>
  <c r="J59" i="3"/>
  <c r="I59" i="3"/>
  <c r="H59" i="3"/>
  <c r="G59" i="3"/>
  <c r="L58" i="3"/>
  <c r="K58" i="3"/>
  <c r="L57" i="3"/>
  <c r="K57" i="3"/>
  <c r="J57" i="3"/>
  <c r="I57" i="3"/>
  <c r="H57" i="3"/>
  <c r="G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L29" i="3"/>
  <c r="K29" i="3"/>
  <c r="L28" i="3"/>
  <c r="K28" i="3"/>
  <c r="J28" i="3"/>
  <c r="I28" i="3"/>
  <c r="H28" i="3"/>
  <c r="G28" i="3"/>
  <c r="L27" i="3"/>
  <c r="K27" i="3"/>
  <c r="L26" i="3"/>
  <c r="K26" i="3"/>
  <c r="J26" i="3"/>
  <c r="I26" i="3"/>
  <c r="H26" i="3"/>
  <c r="G26" i="3"/>
  <c r="L25" i="3"/>
  <c r="K25" i="3"/>
  <c r="L24" i="3"/>
  <c r="K24" i="3"/>
  <c r="L23" i="3"/>
  <c r="K23" i="3"/>
  <c r="J23" i="3"/>
  <c r="I23" i="3"/>
  <c r="H23" i="3"/>
  <c r="G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20" i="3"/>
  <c r="I20" i="3"/>
  <c r="H20" i="3"/>
  <c r="G20" i="3"/>
  <c r="L15" i="3"/>
  <c r="K15" i="3"/>
  <c r="L14" i="3"/>
  <c r="K14" i="3"/>
  <c r="J13" i="3"/>
  <c r="L13" i="3" s="1"/>
  <c r="I13" i="3"/>
  <c r="H13" i="3"/>
  <c r="G13" i="3"/>
  <c r="G12" i="3" s="1"/>
  <c r="G11" i="3" s="1"/>
  <c r="G10" i="3" s="1"/>
  <c r="J12" i="3"/>
  <c r="L12" i="3" s="1"/>
  <c r="I12" i="3"/>
  <c r="H12" i="3"/>
  <c r="I11" i="3"/>
  <c r="H11" i="3"/>
  <c r="I10" i="3"/>
  <c r="H10" i="3"/>
  <c r="E57" i="15" l="1"/>
  <c r="G6" i="5"/>
  <c r="G7" i="5"/>
  <c r="H7" i="5"/>
  <c r="K13" i="3"/>
  <c r="J11" i="3"/>
  <c r="K12" i="3"/>
  <c r="K27" i="1"/>
  <c r="E56" i="15" l="1"/>
  <c r="F56" i="15"/>
  <c r="L11" i="3"/>
  <c r="J10" i="3"/>
  <c r="K11" i="3"/>
  <c r="K10" i="3" l="1"/>
  <c r="L10" i="3"/>
</calcChain>
</file>

<file path=xl/sharedStrings.xml><?xml version="1.0" encoding="utf-8"?>
<sst xmlns="http://schemas.openxmlformats.org/spreadsheetml/2006/main" count="335" uniqueCount="165">
  <si>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</si>
  <si>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</si>
  <si>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</si>
  <si>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</si>
  <si>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</si>
  <si>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</si>
  <si>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</si>
  <si>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</si>
  <si>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</si>
  <si>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</si>
  <si>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</si>
  <si>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</si>
  <si>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</si>
  <si>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</si>
  <si>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</si>
  <si>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</si>
  <si>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</si>
  <si>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</si>
  <si>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</si>
  <si>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</si>
  <si>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</si>
  <si>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</si>
  <si>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</si>
  <si>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</si>
  <si>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</si>
  <si>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</si>
  <si>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</si>
  <si>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</si>
  <si>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</si>
  <si>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</si>
  <si>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</si>
  <si>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</si>
  <si>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</si>
  <si>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</si>
  <si>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</si>
  <si>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</si>
  <si>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</si>
  <si>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</si>
  <si>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</si>
  <si>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</si>
  <si>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</si>
  <si>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2025. GODINE</t>
  </si>
  <si>
    <t xml:space="preserve">OSTVARENJE/IZVRŠENJE 
1.-6.2024. </t>
  </si>
  <si>
    <t>IZVORNI PLAN ILI REBALANS 2025.*</t>
  </si>
  <si>
    <t>TEKUĆI PLAN 2025.*</t>
  </si>
  <si>
    <t xml:space="preserve">OSTVARENJE/IZVRŠENJE 
1.-6.2025. </t>
  </si>
  <si>
    <t xml:space="preserve">OSTVARENJE/ IZVRŠENJE 
1.-6.2024. </t>
  </si>
  <si>
    <t xml:space="preserve">OSTVARENJE/ IZVRŠENJE 
1.-6.2025. </t>
  </si>
  <si>
    <t xml:space="preserve"> IZVRŠENJE 
1.-6.2024. </t>
  </si>
  <si>
    <t xml:space="preserve"> IZVRŠENJE 
1.-6.2025. </t>
  </si>
  <si>
    <t>6</t>
  </si>
  <si>
    <t>PRIHODI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</si>
  <si>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</si>
  <si>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</si>
  <si>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</si>
  <si>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</si>
  <si>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</si>
  <si>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</si>
  <si>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</si>
  <si>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</si>
  <si>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</si>
  <si>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</si>
  <si>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</si>
  <si>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</si>
  <si>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</si>
  <si>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</si>
  <si>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</si>
  <si>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</si>
  <si>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</si>
  <si>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</si>
  <si>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</si>
  <si>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</si>
  <si>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</si>
  <si>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</si>
  <si>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</si>
  <si>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</si>
  <si>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</si>
  <si>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</si>
  <si>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</si>
  <si>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</si>
  <si>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</si>
  <si>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</si>
  <si>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</si>
  <si>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</si>
  <si>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</si>
  <si>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</si>
  <si>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</si>
  <si>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</si>
  <si>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</si>
  <si>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</si>
  <si>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</si>
  <si>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</si>
  <si>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</si>
  <si>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</si>
  <si>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</si>
  <si>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</si>
  <si>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</si>
  <si>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</si>
  <si>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</si>
  <si>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</si>
  <si>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</si>
  <si>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</si>
  <si>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</si>
  <si>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</si>
  <si>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</si>
  <si>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</si>
  <si>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</si>
  <si>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</si>
  <si>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</si>
  <si>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</si>
  <si>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</si>
  <si>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</si>
  <si>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</si>
  <si>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</si>
  <si>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</si>
  <si>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</si>
  <si>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</si>
  <si>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</si>
  <si>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</si>
  <si>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</si>
  <si>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</si>
  <si>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</si>
  <si>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PRED.I IZVR.TIJELA.POVJ.,I SL.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</si>
  <si>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</si>
  <si>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</si>
  <si>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</si>
  <si>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</si>
  <si>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</si>
  <si>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</si>
  <si>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</si>
  <si>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</si>
  <si>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</si>
  <si>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</si>
  <si>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</si>
  <si>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</si>
  <si>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</si>
  <si>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</si>
  <si>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</si>
  <si>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</si>
  <si>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</si>
  <si>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</si>
  <si>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</si>
  <si>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</si>
  <si>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</si>
  <si>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</si>
  <si>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</si>
  <si>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426</t>
  </si>
  <si>
    <t>Nematerijalna proizvedena imovina</t>
  </si>
  <si>
    <t>4262</t>
  </si>
  <si>
    <t>ULAGANJA U RAČUNALNE PROGRAME</t>
  </si>
  <si>
    <t>1 11-Opći prihodi i primici</t>
  </si>
  <si>
    <t>11 Opći prihodi i primici</t>
  </si>
  <si>
    <t>3 Javni red i sigurnost</t>
  </si>
  <si>
    <t>0330 Sudovi</t>
  </si>
  <si>
    <t>109 Ministarstvo pravosuđa, uprave i digitalne transofrmacije</t>
  </si>
  <si>
    <t>96 Centar za mirno rješavanje sporova</t>
  </si>
  <si>
    <t>53960 CENTAR ZA MIRNO RJEŠAVANJE SPOROVA</t>
  </si>
  <si>
    <t>2803 Vođenje sudskih postupaka</t>
  </si>
  <si>
    <t>11</t>
  </si>
  <si>
    <t>A943001</t>
  </si>
  <si>
    <t>MIRNO (SPORAZUMNO) RJEŠAVANJE SPOROVA PRIJE ILI TIJEKOM SUDSKOG POSTUPKA</t>
  </si>
  <si>
    <t>TEKUĆI PLAN  2025.*</t>
  </si>
  <si>
    <t>IZVRŠENJE 1.-6.2025.*</t>
  </si>
  <si>
    <t xml:space="preserve">INDEKS**
</t>
  </si>
  <si>
    <t>Opći prihodi i primici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</si>
</sst>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2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G10" sqref="G10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6" t="s">
        <v>41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05" t="s">
        <v>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05" t="s">
        <v>24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2" t="s">
        <v>31</v>
      </c>
      <c r="C7" s="112"/>
      <c r="D7" s="112"/>
      <c r="E7" s="112"/>
      <c r="F7" s="112"/>
      <c r="G7" s="5"/>
      <c r="H7" s="6"/>
      <c r="I7" s="6"/>
      <c r="J7" s="6"/>
      <c r="K7" s="22"/>
      <c r="L7" s="22"/>
    </row>
    <row r="8" spans="2:13" ht="25.5" x14ac:dyDescent="0.25">
      <c r="B8" s="109" t="s">
        <v>3</v>
      </c>
      <c r="C8" s="109"/>
      <c r="D8" s="109"/>
      <c r="E8" s="109"/>
      <c r="F8" s="109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0">
        <v>1</v>
      </c>
      <c r="C9" s="110"/>
      <c r="D9" s="110"/>
      <c r="E9" s="110"/>
      <c r="F9" s="111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4" t="s">
        <v>8</v>
      </c>
      <c r="C10" s="100"/>
      <c r="D10" s="100"/>
      <c r="E10" s="100"/>
      <c r="F10" s="96"/>
      <c r="G10" s="84">
        <v>131840.88</v>
      </c>
      <c r="H10" s="85">
        <v>868440</v>
      </c>
      <c r="I10" s="85">
        <v>868440</v>
      </c>
      <c r="J10" s="85">
        <v>211129.5</v>
      </c>
      <c r="K10" s="85"/>
      <c r="L10" s="85"/>
    </row>
    <row r="11" spans="2:13" x14ac:dyDescent="0.25">
      <c r="B11" s="95" t="s">
        <v>7</v>
      </c>
      <c r="C11" s="96"/>
      <c r="D11" s="96"/>
      <c r="E11" s="96"/>
      <c r="F11" s="96"/>
      <c r="G11" s="84">
        <v>0</v>
      </c>
      <c r="H11" s="85">
        <v>0</v>
      </c>
      <c r="I11" s="85">
        <v>0</v>
      </c>
      <c r="J11" s="85">
        <v>0</v>
      </c>
      <c r="K11" s="85"/>
      <c r="L11" s="85"/>
    </row>
    <row r="12" spans="2:13" x14ac:dyDescent="0.25">
      <c r="B12" s="107" t="s">
        <v>0</v>
      </c>
      <c r="C12" s="98"/>
      <c r="D12" s="98"/>
      <c r="E12" s="98"/>
      <c r="F12" s="108"/>
      <c r="G12" s="86">
        <f>G10+G11</f>
        <v>131840.88</v>
      </c>
      <c r="H12" s="86">
        <f t="shared" ref="H12:J12" si="0">H10+H11</f>
        <v>868440</v>
      </c>
      <c r="I12" s="86">
        <f t="shared" si="0"/>
        <v>868440</v>
      </c>
      <c r="J12" s="86">
        <f t="shared" si="0"/>
        <v>211129.5</v>
      </c>
      <c r="K12" s="87">
        <f>J12/G12*100</f>
        <v>160.13963195634008</v>
      </c>
      <c r="L12" s="87">
        <f>J12/I12*100</f>
        <v>24.311351388696973</v>
      </c>
    </row>
    <row r="13" spans="2:13" x14ac:dyDescent="0.25">
      <c r="B13" s="99" t="s">
        <v>9</v>
      </c>
      <c r="C13" s="100"/>
      <c r="D13" s="100"/>
      <c r="E13" s="100"/>
      <c r="F13" s="100"/>
      <c r="G13" s="88">
        <v>131143.54999999999</v>
      </c>
      <c r="H13" s="85">
        <v>860940</v>
      </c>
      <c r="I13" s="85">
        <v>860940</v>
      </c>
      <c r="J13" s="85">
        <v>211129.5</v>
      </c>
      <c r="K13" s="85"/>
      <c r="L13" s="85"/>
    </row>
    <row r="14" spans="2:13" x14ac:dyDescent="0.25">
      <c r="B14" s="95" t="s">
        <v>10</v>
      </c>
      <c r="C14" s="96"/>
      <c r="D14" s="96"/>
      <c r="E14" s="96"/>
      <c r="F14" s="96"/>
      <c r="G14" s="84">
        <v>697.33</v>
      </c>
      <c r="H14" s="85">
        <v>7500</v>
      </c>
      <c r="I14" s="85">
        <v>7500</v>
      </c>
      <c r="J14" s="85">
        <v>0</v>
      </c>
      <c r="K14" s="85"/>
      <c r="L14" s="85"/>
    </row>
    <row r="15" spans="2:13" x14ac:dyDescent="0.25">
      <c r="B15" s="14" t="s">
        <v>1</v>
      </c>
      <c r="C15" s="15"/>
      <c r="D15" s="15"/>
      <c r="E15" s="15"/>
      <c r="F15" s="15"/>
      <c r="G15" s="86">
        <f>G13+G14</f>
        <v>131840.87999999998</v>
      </c>
      <c r="H15" s="86">
        <f t="shared" ref="H15:J15" si="1">H13+H14</f>
        <v>868440</v>
      </c>
      <c r="I15" s="86">
        <f t="shared" si="1"/>
        <v>868440</v>
      </c>
      <c r="J15" s="86">
        <f t="shared" si="1"/>
        <v>211129.5</v>
      </c>
      <c r="K15" s="87">
        <f>J15/G15*100</f>
        <v>160.13963195634</v>
      </c>
      <c r="L15" s="87">
        <f>J15/I15*100</f>
        <v>24.311351388696998</v>
      </c>
    </row>
    <row r="16" spans="2:13" x14ac:dyDescent="0.25">
      <c r="B16" s="97" t="s">
        <v>2</v>
      </c>
      <c r="C16" s="98"/>
      <c r="D16" s="98"/>
      <c r="E16" s="98"/>
      <c r="F16" s="98"/>
      <c r="G16" s="89">
        <f>G12-G15</f>
        <v>0</v>
      </c>
      <c r="H16" s="89">
        <f t="shared" ref="H16:J16" si="2">H12-H15</f>
        <v>0</v>
      </c>
      <c r="I16" s="89">
        <f t="shared" si="2"/>
        <v>0</v>
      </c>
      <c r="J16" s="89">
        <f t="shared" si="2"/>
        <v>0</v>
      </c>
      <c r="K16" s="87" t="e">
        <f>J16/G16*100</f>
        <v>#DIV/0!</v>
      </c>
      <c r="L16" s="87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2" t="s">
        <v>28</v>
      </c>
      <c r="C18" s="112"/>
      <c r="D18" s="112"/>
      <c r="E18" s="112"/>
      <c r="F18" s="112"/>
      <c r="G18" s="7"/>
      <c r="H18" s="7"/>
      <c r="I18" s="7"/>
      <c r="J18" s="7"/>
      <c r="K18" s="1"/>
      <c r="L18" s="1"/>
      <c r="M18" s="1"/>
    </row>
    <row r="19" spans="1:49" ht="25.5" x14ac:dyDescent="0.25">
      <c r="B19" s="109" t="s">
        <v>3</v>
      </c>
      <c r="C19" s="109"/>
      <c r="D19" s="109"/>
      <c r="E19" s="109"/>
      <c r="F19" s="109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3">
        <v>1</v>
      </c>
      <c r="C20" s="114"/>
      <c r="D20" s="114"/>
      <c r="E20" s="114"/>
      <c r="F20" s="114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4" t="s">
        <v>11</v>
      </c>
      <c r="C21" s="115"/>
      <c r="D21" s="115"/>
      <c r="E21" s="115"/>
      <c r="F21" s="115"/>
      <c r="G21" s="90">
        <v>0</v>
      </c>
      <c r="H21" s="85">
        <v>0</v>
      </c>
      <c r="I21" s="85">
        <v>0</v>
      </c>
      <c r="J21" s="85">
        <v>0</v>
      </c>
      <c r="K21" s="85"/>
      <c r="L21" s="85"/>
    </row>
    <row r="22" spans="1:49" x14ac:dyDescent="0.25">
      <c r="B22" s="104" t="s">
        <v>12</v>
      </c>
      <c r="C22" s="100"/>
      <c r="D22" s="100"/>
      <c r="E22" s="100"/>
      <c r="F22" s="100"/>
      <c r="G22" s="88">
        <v>0</v>
      </c>
      <c r="H22" s="85">
        <v>0</v>
      </c>
      <c r="I22" s="85">
        <v>0</v>
      </c>
      <c r="J22" s="85">
        <v>0</v>
      </c>
      <c r="K22" s="85"/>
      <c r="L22" s="85"/>
    </row>
    <row r="23" spans="1:49" ht="15" customHeight="1" x14ac:dyDescent="0.25">
      <c r="B23" s="101" t="s">
        <v>23</v>
      </c>
      <c r="C23" s="102"/>
      <c r="D23" s="102"/>
      <c r="E23" s="102"/>
      <c r="F23" s="103"/>
      <c r="G23" s="91">
        <f>G21-G22</f>
        <v>0</v>
      </c>
      <c r="H23" s="91">
        <f t="shared" ref="H23:J23" si="3">H21-H22</f>
        <v>0</v>
      </c>
      <c r="I23" s="91">
        <f t="shared" si="3"/>
        <v>0</v>
      </c>
      <c r="J23" s="91">
        <f t="shared" si="3"/>
        <v>0</v>
      </c>
      <c r="K23" s="92" t="e">
        <f>J23/G23*100</f>
        <v>#DIV/0!</v>
      </c>
      <c r="L23" s="92" t="e">
        <f>J23/I23*100</f>
        <v>#DIV/0!</v>
      </c>
    </row>
    <row r="24" spans="1:49" s="29" customFormat="1" ht="15" customHeight="1" x14ac:dyDescent="0.25">
      <c r="A24"/>
      <c r="B24" s="104" t="s">
        <v>5</v>
      </c>
      <c r="C24" s="100"/>
      <c r="D24" s="100"/>
      <c r="E24" s="100"/>
      <c r="F24" s="100"/>
      <c r="G24" s="88">
        <v>0</v>
      </c>
      <c r="H24" s="85">
        <v>0</v>
      </c>
      <c r="I24" s="85">
        <v>0</v>
      </c>
      <c r="J24" s="85">
        <v>0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4" t="s">
        <v>27</v>
      </c>
      <c r="C25" s="100"/>
      <c r="D25" s="100"/>
      <c r="E25" s="100"/>
      <c r="F25" s="100"/>
      <c r="G25" s="88">
        <v>0</v>
      </c>
      <c r="H25" s="85">
        <v>0</v>
      </c>
      <c r="I25" s="85">
        <v>0</v>
      </c>
      <c r="J25" s="85">
        <v>0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1" t="s">
        <v>29</v>
      </c>
      <c r="C26" s="102"/>
      <c r="D26" s="102"/>
      <c r="E26" s="102"/>
      <c r="F26" s="103"/>
      <c r="G26" s="93">
        <f>G24+G25</f>
        <v>0</v>
      </c>
      <c r="H26" s="93">
        <f t="shared" ref="H26:J26" si="4">H24+H25</f>
        <v>0</v>
      </c>
      <c r="I26" s="93">
        <f t="shared" si="4"/>
        <v>0</v>
      </c>
      <c r="J26" s="93">
        <f t="shared" si="4"/>
        <v>0</v>
      </c>
      <c r="K26" s="92" t="e">
        <f>J26/G26*100</f>
        <v>#DIV/0!</v>
      </c>
      <c r="L26" s="92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4" t="s">
        <v>30</v>
      </c>
      <c r="C27" s="94"/>
      <c r="D27" s="94"/>
      <c r="E27" s="94"/>
      <c r="F27" s="94"/>
      <c r="G27" s="93">
        <f>G16+G26</f>
        <v>0</v>
      </c>
      <c r="H27" s="93">
        <f t="shared" ref="H27:J27" si="5">H16+H26</f>
        <v>0</v>
      </c>
      <c r="I27" s="93">
        <f t="shared" si="5"/>
        <v>0</v>
      </c>
      <c r="J27" s="93">
        <f t="shared" si="5"/>
        <v>0</v>
      </c>
      <c r="K27" s="92" t="e">
        <f>J27/G27*100</f>
        <v>#DIV/0!</v>
      </c>
      <c r="L27" s="92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7:F7"/>
    <mergeCell ref="B18:F18"/>
    <mergeCell ref="B19:F19"/>
    <mergeCell ref="B20:F20"/>
    <mergeCell ref="B21:F21"/>
    <mergeCell ref="B27:F27"/>
    <mergeCell ref="B14:F14"/>
    <mergeCell ref="B16:F16"/>
    <mergeCell ref="B13:F13"/>
    <mergeCell ref="B26:F26"/>
    <mergeCell ref="B23:F23"/>
    <mergeCell ref="B24:F24"/>
    <mergeCell ref="B25:F25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67"/>
  <sheetViews>
    <sheetView topLeftCell="A8" zoomScale="90" zoomScaleNormal="90" workbookViewId="0">
      <selection activeCell="J14" sqref="J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5" t="s">
        <v>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05" t="s">
        <v>26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05" t="s">
        <v>15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6" t="s">
        <v>3</v>
      </c>
      <c r="C8" s="117"/>
      <c r="D8" s="117"/>
      <c r="E8" s="117"/>
      <c r="F8" s="118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19">
        <v>1</v>
      </c>
      <c r="C9" s="120"/>
      <c r="D9" s="120"/>
      <c r="E9" s="120"/>
      <c r="F9" s="121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 t="shared" ref="G10:J12" si="0">G11</f>
        <v>131840.87999999998</v>
      </c>
      <c r="H10" s="64">
        <f t="shared" si="0"/>
        <v>868440</v>
      </c>
      <c r="I10" s="64">
        <f t="shared" si="0"/>
        <v>868440</v>
      </c>
      <c r="J10" s="64">
        <f t="shared" si="0"/>
        <v>211129.5</v>
      </c>
      <c r="K10" s="68">
        <f t="shared" ref="K10:K15" si="1">(J10*100)/G10</f>
        <v>160.13963195634014</v>
      </c>
      <c r="L10" s="68">
        <f t="shared" ref="L10:L15" si="2">(J10*100)/I10</f>
        <v>24.311351388696973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f t="shared" si="0"/>
        <v>131840.87999999998</v>
      </c>
      <c r="H11" s="64">
        <f t="shared" si="0"/>
        <v>868440</v>
      </c>
      <c r="I11" s="64">
        <f t="shared" si="0"/>
        <v>868440</v>
      </c>
      <c r="J11" s="64">
        <f t="shared" si="0"/>
        <v>211129.5</v>
      </c>
      <c r="K11" s="64">
        <f t="shared" si="1"/>
        <v>160.13963195634014</v>
      </c>
      <c r="L11" s="64">
        <f t="shared" si="2"/>
        <v>24.311351388696973</v>
      </c>
    </row>
    <row r="12" spans="2:12" x14ac:dyDescent="0.25">
      <c r="B12" s="64"/>
      <c r="C12" s="64" t="s">
        <v>52</v>
      </c>
      <c r="D12" s="64"/>
      <c r="E12" s="64"/>
      <c r="F12" s="64" t="s">
        <v>53</v>
      </c>
      <c r="G12" s="64">
        <f t="shared" si="0"/>
        <v>131840.87999999998</v>
      </c>
      <c r="H12" s="64">
        <f t="shared" si="0"/>
        <v>868440</v>
      </c>
      <c r="I12" s="64">
        <f t="shared" si="0"/>
        <v>868440</v>
      </c>
      <c r="J12" s="64">
        <f t="shared" si="0"/>
        <v>211129.5</v>
      </c>
      <c r="K12" s="64">
        <f t="shared" si="1"/>
        <v>160.13963195634014</v>
      </c>
      <c r="L12" s="64">
        <f t="shared" si="2"/>
        <v>24.311351388696973</v>
      </c>
    </row>
    <row r="13" spans="2:12" x14ac:dyDescent="0.25">
      <c r="B13" s="64"/>
      <c r="C13" s="64"/>
      <c r="D13" s="64" t="s">
        <v>54</v>
      </c>
      <c r="E13" s="64"/>
      <c r="F13" s="64" t="s">
        <v>55</v>
      </c>
      <c r="G13" s="64">
        <f>G14+G15</f>
        <v>131840.87999999998</v>
      </c>
      <c r="H13" s="64">
        <f>H14+H15</f>
        <v>868440</v>
      </c>
      <c r="I13" s="64">
        <f>I14+I15</f>
        <v>868440</v>
      </c>
      <c r="J13" s="64">
        <f>J14+J15</f>
        <v>211129.5</v>
      </c>
      <c r="K13" s="64">
        <f t="shared" si="1"/>
        <v>160.13963195634014</v>
      </c>
      <c r="L13" s="64">
        <f t="shared" si="2"/>
        <v>24.311351388696973</v>
      </c>
    </row>
    <row r="14" spans="2:12" x14ac:dyDescent="0.25">
      <c r="B14" s="65"/>
      <c r="C14" s="65"/>
      <c r="D14" s="65"/>
      <c r="E14" s="65" t="s">
        <v>56</v>
      </c>
      <c r="F14" s="65" t="s">
        <v>57</v>
      </c>
      <c r="G14" s="65">
        <v>131143.54999999999</v>
      </c>
      <c r="H14" s="65">
        <v>860940</v>
      </c>
      <c r="I14" s="65">
        <v>860940</v>
      </c>
      <c r="J14" s="65">
        <v>211129.5</v>
      </c>
      <c r="K14" s="65">
        <f t="shared" si="1"/>
        <v>160.99114291171776</v>
      </c>
      <c r="L14" s="65">
        <f t="shared" si="2"/>
        <v>24.52313750087114</v>
      </c>
    </row>
    <row r="15" spans="2:12" x14ac:dyDescent="0.25">
      <c r="B15" s="65"/>
      <c r="C15" s="65"/>
      <c r="D15" s="65"/>
      <c r="E15" s="65" t="s">
        <v>58</v>
      </c>
      <c r="F15" s="65" t="s">
        <v>59</v>
      </c>
      <c r="G15" s="65">
        <v>697.33</v>
      </c>
      <c r="H15" s="65">
        <v>7500</v>
      </c>
      <c r="I15" s="65">
        <v>7500</v>
      </c>
      <c r="J15" s="65">
        <v>0</v>
      </c>
      <c r="K15" s="65">
        <f t="shared" si="1"/>
        <v>0</v>
      </c>
      <c r="L15" s="65">
        <f t="shared" si="2"/>
        <v>0</v>
      </c>
    </row>
    <row r="16" spans="2:12" x14ac:dyDescent="0.25">
      <c r="F16" s="35"/>
    </row>
    <row r="17" spans="2:12" x14ac:dyDescent="0.25">
      <c r="F17" s="35"/>
    </row>
    <row r="18" spans="2:12" ht="36.75" customHeight="1" x14ac:dyDescent="0.25">
      <c r="B18" s="116" t="s">
        <v>3</v>
      </c>
      <c r="C18" s="117"/>
      <c r="D18" s="117"/>
      <c r="E18" s="117"/>
      <c r="F18" s="118"/>
      <c r="G18" s="28" t="s">
        <v>46</v>
      </c>
      <c r="H18" s="28" t="s">
        <v>43</v>
      </c>
      <c r="I18" s="28" t="s">
        <v>44</v>
      </c>
      <c r="J18" s="28" t="s">
        <v>47</v>
      </c>
      <c r="K18" s="28" t="s">
        <v>6</v>
      </c>
      <c r="L18" s="28" t="s">
        <v>22</v>
      </c>
    </row>
    <row r="19" spans="2:12" x14ac:dyDescent="0.25">
      <c r="B19" s="119">
        <v>1</v>
      </c>
      <c r="C19" s="120"/>
      <c r="D19" s="120"/>
      <c r="E19" s="120"/>
      <c r="F19" s="121"/>
      <c r="G19" s="30">
        <v>2</v>
      </c>
      <c r="H19" s="30">
        <v>3</v>
      </c>
      <c r="I19" s="30">
        <v>4</v>
      </c>
      <c r="J19" s="30">
        <v>5</v>
      </c>
      <c r="K19" s="30" t="s">
        <v>13</v>
      </c>
      <c r="L19" s="30" t="s">
        <v>14</v>
      </c>
    </row>
    <row r="20" spans="2:12" x14ac:dyDescent="0.25">
      <c r="B20" s="64"/>
      <c r="C20" s="65"/>
      <c r="D20" s="66"/>
      <c r="E20" s="67"/>
      <c r="F20" s="8" t="s">
        <v>21</v>
      </c>
      <c r="G20" s="64">
        <f>G21+G59</f>
        <v>131840.87999999998</v>
      </c>
      <c r="H20" s="64">
        <f>H21+H59</f>
        <v>868440</v>
      </c>
      <c r="I20" s="64">
        <f>I21+I59</f>
        <v>868440</v>
      </c>
      <c r="J20" s="64">
        <f>J21+J59</f>
        <v>211129.5</v>
      </c>
      <c r="K20" s="69">
        <f t="shared" ref="K20:K66" si="3">(J20*100)/G20</f>
        <v>160.13963195634014</v>
      </c>
      <c r="L20" s="69">
        <f t="shared" ref="L20:L66" si="4">(J20*100)/I20</f>
        <v>24.311351388696973</v>
      </c>
    </row>
    <row r="21" spans="2:12" x14ac:dyDescent="0.25">
      <c r="B21" s="64" t="s">
        <v>60</v>
      </c>
      <c r="C21" s="64"/>
      <c r="D21" s="64"/>
      <c r="E21" s="64"/>
      <c r="F21" s="64" t="s">
        <v>61</v>
      </c>
      <c r="G21" s="64">
        <f>G22+G31+G56</f>
        <v>131143.54999999999</v>
      </c>
      <c r="H21" s="64">
        <f>H22+H31+H56</f>
        <v>860940</v>
      </c>
      <c r="I21" s="64">
        <f>I22+I31+I56</f>
        <v>860940</v>
      </c>
      <c r="J21" s="64">
        <f>J22+J31+J56</f>
        <v>211129.5</v>
      </c>
      <c r="K21" s="64">
        <f t="shared" si="3"/>
        <v>160.99114291171776</v>
      </c>
      <c r="L21" s="64">
        <f t="shared" si="4"/>
        <v>24.52313750087114</v>
      </c>
    </row>
    <row r="22" spans="2:12" x14ac:dyDescent="0.25">
      <c r="B22" s="64"/>
      <c r="C22" s="64" t="s">
        <v>62</v>
      </c>
      <c r="D22" s="64"/>
      <c r="E22" s="64"/>
      <c r="F22" s="64" t="s">
        <v>63</v>
      </c>
      <c r="G22" s="64">
        <f>G23+G26+G28</f>
        <v>105528.81</v>
      </c>
      <c r="H22" s="64">
        <f>H23+H26+H28</f>
        <v>701270</v>
      </c>
      <c r="I22" s="64">
        <f>I23+I26+I28</f>
        <v>701270</v>
      </c>
      <c r="J22" s="64">
        <f>J23+J26+J28</f>
        <v>190763.57</v>
      </c>
      <c r="K22" s="64">
        <f t="shared" si="3"/>
        <v>180.76918521112862</v>
      </c>
      <c r="L22" s="64">
        <f t="shared" si="4"/>
        <v>27.202585309509889</v>
      </c>
    </row>
    <row r="23" spans="2:12" x14ac:dyDescent="0.25">
      <c r="B23" s="64"/>
      <c r="C23" s="64"/>
      <c r="D23" s="64" t="s">
        <v>64</v>
      </c>
      <c r="E23" s="64"/>
      <c r="F23" s="64" t="s">
        <v>65</v>
      </c>
      <c r="G23" s="64">
        <f>G24+G25</f>
        <v>87664.2</v>
      </c>
      <c r="H23" s="64">
        <f>H24+H25</f>
        <v>573270</v>
      </c>
      <c r="I23" s="64">
        <f>I24+I25</f>
        <v>573270</v>
      </c>
      <c r="J23" s="64">
        <f>J24+J25</f>
        <v>159779.26999999999</v>
      </c>
      <c r="K23" s="64">
        <f t="shared" si="3"/>
        <v>182.26285074180794</v>
      </c>
      <c r="L23" s="64">
        <f t="shared" si="4"/>
        <v>27.871556160273517</v>
      </c>
    </row>
    <row r="24" spans="2:12" x14ac:dyDescent="0.25">
      <c r="B24" s="65"/>
      <c r="C24" s="65"/>
      <c r="D24" s="65"/>
      <c r="E24" s="65" t="s">
        <v>66</v>
      </c>
      <c r="F24" s="65" t="s">
        <v>67</v>
      </c>
      <c r="G24" s="65">
        <v>87664.2</v>
      </c>
      <c r="H24" s="65">
        <v>571270</v>
      </c>
      <c r="I24" s="65">
        <v>571270</v>
      </c>
      <c r="J24" s="65">
        <v>159779.26999999999</v>
      </c>
      <c r="K24" s="65">
        <f t="shared" si="3"/>
        <v>182.26285074180794</v>
      </c>
      <c r="L24" s="65">
        <f t="shared" si="4"/>
        <v>27.969133684597477</v>
      </c>
    </row>
    <row r="25" spans="2:12" x14ac:dyDescent="0.25">
      <c r="B25" s="65"/>
      <c r="C25" s="65"/>
      <c r="D25" s="65"/>
      <c r="E25" s="65" t="s">
        <v>68</v>
      </c>
      <c r="F25" s="65" t="s">
        <v>69</v>
      </c>
      <c r="G25" s="65">
        <v>0</v>
      </c>
      <c r="H25" s="65">
        <v>2000</v>
      </c>
      <c r="I25" s="65">
        <v>2000</v>
      </c>
      <c r="J25" s="65">
        <v>0</v>
      </c>
      <c r="K25" s="65" t="e">
        <f t="shared" si="3"/>
        <v>#DIV/0!</v>
      </c>
      <c r="L25" s="65">
        <f t="shared" si="4"/>
        <v>0</v>
      </c>
    </row>
    <row r="26" spans="2:12" x14ac:dyDescent="0.25">
      <c r="B26" s="64"/>
      <c r="C26" s="64"/>
      <c r="D26" s="64" t="s">
        <v>70</v>
      </c>
      <c r="E26" s="64"/>
      <c r="F26" s="64" t="s">
        <v>71</v>
      </c>
      <c r="G26" s="64">
        <f>G27</f>
        <v>3400</v>
      </c>
      <c r="H26" s="64">
        <f>H27</f>
        <v>32700</v>
      </c>
      <c r="I26" s="64">
        <f>I27</f>
        <v>32700</v>
      </c>
      <c r="J26" s="64">
        <f>J27</f>
        <v>4620.72</v>
      </c>
      <c r="K26" s="64">
        <f t="shared" si="3"/>
        <v>135.90352941176471</v>
      </c>
      <c r="L26" s="64">
        <f t="shared" si="4"/>
        <v>14.130642201834862</v>
      </c>
    </row>
    <row r="27" spans="2:12" x14ac:dyDescent="0.25">
      <c r="B27" s="65"/>
      <c r="C27" s="65"/>
      <c r="D27" s="65"/>
      <c r="E27" s="65" t="s">
        <v>72</v>
      </c>
      <c r="F27" s="65" t="s">
        <v>71</v>
      </c>
      <c r="G27" s="65">
        <v>3400</v>
      </c>
      <c r="H27" s="65">
        <v>32700</v>
      </c>
      <c r="I27" s="65">
        <v>32700</v>
      </c>
      <c r="J27" s="65">
        <v>4620.72</v>
      </c>
      <c r="K27" s="65">
        <f t="shared" si="3"/>
        <v>135.90352941176471</v>
      </c>
      <c r="L27" s="65">
        <f t="shared" si="4"/>
        <v>14.130642201834862</v>
      </c>
    </row>
    <row r="28" spans="2:12" x14ac:dyDescent="0.25">
      <c r="B28" s="64"/>
      <c r="C28" s="64"/>
      <c r="D28" s="64" t="s">
        <v>73</v>
      </c>
      <c r="E28" s="64"/>
      <c r="F28" s="64" t="s">
        <v>74</v>
      </c>
      <c r="G28" s="64">
        <f>G29+G30</f>
        <v>14464.61</v>
      </c>
      <c r="H28" s="64">
        <f>H29+H30</f>
        <v>95300</v>
      </c>
      <c r="I28" s="64">
        <f>I29+I30</f>
        <v>95300</v>
      </c>
      <c r="J28" s="64">
        <f>J29+J30</f>
        <v>26363.58</v>
      </c>
      <c r="K28" s="64">
        <f t="shared" si="3"/>
        <v>182.26263964254827</v>
      </c>
      <c r="L28" s="64">
        <f t="shared" si="4"/>
        <v>27.663777544596012</v>
      </c>
    </row>
    <row r="29" spans="2:12" x14ac:dyDescent="0.25">
      <c r="B29" s="65"/>
      <c r="C29" s="65"/>
      <c r="D29" s="65"/>
      <c r="E29" s="65" t="s">
        <v>75</v>
      </c>
      <c r="F29" s="65" t="s">
        <v>76</v>
      </c>
      <c r="G29" s="65">
        <v>0</v>
      </c>
      <c r="H29" s="65">
        <v>0</v>
      </c>
      <c r="I29" s="65">
        <v>0</v>
      </c>
      <c r="J29" s="65">
        <v>0</v>
      </c>
      <c r="K29" s="65" t="e">
        <f t="shared" si="3"/>
        <v>#DIV/0!</v>
      </c>
      <c r="L29" s="65" t="e">
        <f t="shared" si="4"/>
        <v>#DIV/0!</v>
      </c>
    </row>
    <row r="30" spans="2:12" x14ac:dyDescent="0.25">
      <c r="B30" s="65"/>
      <c r="C30" s="65"/>
      <c r="D30" s="65"/>
      <c r="E30" s="65" t="s">
        <v>77</v>
      </c>
      <c r="F30" s="65" t="s">
        <v>78</v>
      </c>
      <c r="G30" s="65">
        <v>14464.61</v>
      </c>
      <c r="H30" s="65">
        <v>95300</v>
      </c>
      <c r="I30" s="65">
        <v>95300</v>
      </c>
      <c r="J30" s="65">
        <v>26363.58</v>
      </c>
      <c r="K30" s="65">
        <f t="shared" si="3"/>
        <v>182.26263964254827</v>
      </c>
      <c r="L30" s="65">
        <f t="shared" si="4"/>
        <v>27.663777544596012</v>
      </c>
    </row>
    <row r="31" spans="2:12" x14ac:dyDescent="0.25">
      <c r="B31" s="64"/>
      <c r="C31" s="64" t="s">
        <v>79</v>
      </c>
      <c r="D31" s="64"/>
      <c r="E31" s="64"/>
      <c r="F31" s="64" t="s">
        <v>80</v>
      </c>
      <c r="G31" s="64">
        <f>G32+G36+G41+G51</f>
        <v>25414.74</v>
      </c>
      <c r="H31" s="64">
        <f>H32+H36+H41+H51</f>
        <v>158170</v>
      </c>
      <c r="I31" s="64">
        <f>I32+I36+I41+I51</f>
        <v>158170</v>
      </c>
      <c r="J31" s="64">
        <f>J32+J36+J41+J51</f>
        <v>20065.93</v>
      </c>
      <c r="K31" s="64">
        <f t="shared" si="3"/>
        <v>78.953906276436427</v>
      </c>
      <c r="L31" s="64">
        <f t="shared" si="4"/>
        <v>12.686305873427324</v>
      </c>
    </row>
    <row r="32" spans="2:12" x14ac:dyDescent="0.25">
      <c r="B32" s="64"/>
      <c r="C32" s="64"/>
      <c r="D32" s="64" t="s">
        <v>81</v>
      </c>
      <c r="E32" s="64"/>
      <c r="F32" s="64" t="s">
        <v>82</v>
      </c>
      <c r="G32" s="64">
        <f>G33+G34+G35</f>
        <v>11641.54</v>
      </c>
      <c r="H32" s="64">
        <f>H33+H34+H35</f>
        <v>65000</v>
      </c>
      <c r="I32" s="64">
        <f>I33+I34+I35</f>
        <v>65000</v>
      </c>
      <c r="J32" s="64">
        <f>J33+J34+J35</f>
        <v>6326.88</v>
      </c>
      <c r="K32" s="64">
        <f t="shared" si="3"/>
        <v>54.347448877038602</v>
      </c>
      <c r="L32" s="64">
        <f t="shared" si="4"/>
        <v>9.7336615384615381</v>
      </c>
    </row>
    <row r="33" spans="2:12" x14ac:dyDescent="0.25">
      <c r="B33" s="65"/>
      <c r="C33" s="65"/>
      <c r="D33" s="65"/>
      <c r="E33" s="65" t="s">
        <v>83</v>
      </c>
      <c r="F33" s="65" t="s">
        <v>84</v>
      </c>
      <c r="G33" s="65">
        <v>6770.96</v>
      </c>
      <c r="H33" s="65">
        <v>30000</v>
      </c>
      <c r="I33" s="65">
        <v>30000</v>
      </c>
      <c r="J33" s="65">
        <v>3455.72</v>
      </c>
      <c r="K33" s="65">
        <f t="shared" si="3"/>
        <v>51.03737136240651</v>
      </c>
      <c r="L33" s="65">
        <f t="shared" si="4"/>
        <v>11.519066666666667</v>
      </c>
    </row>
    <row r="34" spans="2:12" x14ac:dyDescent="0.25">
      <c r="B34" s="65"/>
      <c r="C34" s="65"/>
      <c r="D34" s="65"/>
      <c r="E34" s="65" t="s">
        <v>85</v>
      </c>
      <c r="F34" s="65" t="s">
        <v>86</v>
      </c>
      <c r="G34" s="65">
        <v>1547.58</v>
      </c>
      <c r="H34" s="65">
        <v>15000</v>
      </c>
      <c r="I34" s="65">
        <v>15000</v>
      </c>
      <c r="J34" s="65">
        <v>1973.16</v>
      </c>
      <c r="K34" s="65">
        <f t="shared" si="3"/>
        <v>127.49970922343272</v>
      </c>
      <c r="L34" s="65">
        <f t="shared" si="4"/>
        <v>13.154400000000001</v>
      </c>
    </row>
    <row r="35" spans="2:12" x14ac:dyDescent="0.25">
      <c r="B35" s="65"/>
      <c r="C35" s="65"/>
      <c r="D35" s="65"/>
      <c r="E35" s="65" t="s">
        <v>87</v>
      </c>
      <c r="F35" s="65" t="s">
        <v>88</v>
      </c>
      <c r="G35" s="65">
        <v>3323</v>
      </c>
      <c r="H35" s="65">
        <v>20000</v>
      </c>
      <c r="I35" s="65">
        <v>20000</v>
      </c>
      <c r="J35" s="65">
        <v>898</v>
      </c>
      <c r="K35" s="65">
        <f t="shared" si="3"/>
        <v>27.023773698465241</v>
      </c>
      <c r="L35" s="65">
        <f t="shared" si="4"/>
        <v>4.49</v>
      </c>
    </row>
    <row r="36" spans="2:12" x14ac:dyDescent="0.25">
      <c r="B36" s="64"/>
      <c r="C36" s="64"/>
      <c r="D36" s="64" t="s">
        <v>89</v>
      </c>
      <c r="E36" s="64"/>
      <c r="F36" s="64" t="s">
        <v>90</v>
      </c>
      <c r="G36" s="64">
        <f>G37+G38+G39+G40</f>
        <v>2580.79</v>
      </c>
      <c r="H36" s="64">
        <f>H37+H38+H39+H40</f>
        <v>7600</v>
      </c>
      <c r="I36" s="64">
        <f>I37+I38+I39+I40</f>
        <v>7600</v>
      </c>
      <c r="J36" s="64">
        <f>J37+J38+J39+J40</f>
        <v>2284.58</v>
      </c>
      <c r="K36" s="64">
        <f t="shared" si="3"/>
        <v>88.522506674312908</v>
      </c>
      <c r="L36" s="64">
        <f t="shared" si="4"/>
        <v>30.060263157894738</v>
      </c>
    </row>
    <row r="37" spans="2:12" x14ac:dyDescent="0.25">
      <c r="B37" s="65"/>
      <c r="C37" s="65"/>
      <c r="D37" s="65"/>
      <c r="E37" s="65" t="s">
        <v>91</v>
      </c>
      <c r="F37" s="65" t="s">
        <v>92</v>
      </c>
      <c r="G37" s="65">
        <v>1408.12</v>
      </c>
      <c r="H37" s="65">
        <v>3200</v>
      </c>
      <c r="I37" s="65">
        <v>3200</v>
      </c>
      <c r="J37" s="65">
        <v>1059.5999999999999</v>
      </c>
      <c r="K37" s="65">
        <f t="shared" si="3"/>
        <v>75.24926852825044</v>
      </c>
      <c r="L37" s="65">
        <f t="shared" si="4"/>
        <v>33.112499999999997</v>
      </c>
    </row>
    <row r="38" spans="2:12" x14ac:dyDescent="0.25">
      <c r="B38" s="65"/>
      <c r="C38" s="65"/>
      <c r="D38" s="65"/>
      <c r="E38" s="65" t="s">
        <v>93</v>
      </c>
      <c r="F38" s="65" t="s">
        <v>94</v>
      </c>
      <c r="G38" s="65">
        <v>1172.67</v>
      </c>
      <c r="H38" s="65">
        <v>3500</v>
      </c>
      <c r="I38" s="65">
        <v>3500</v>
      </c>
      <c r="J38" s="65">
        <v>1224.98</v>
      </c>
      <c r="K38" s="65">
        <f t="shared" si="3"/>
        <v>104.46076048675245</v>
      </c>
      <c r="L38" s="65">
        <f t="shared" si="4"/>
        <v>34.999428571428574</v>
      </c>
    </row>
    <row r="39" spans="2:12" x14ac:dyDescent="0.25">
      <c r="B39" s="65"/>
      <c r="C39" s="65"/>
      <c r="D39" s="65"/>
      <c r="E39" s="65" t="s">
        <v>95</v>
      </c>
      <c r="F39" s="65" t="s">
        <v>96</v>
      </c>
      <c r="G39" s="65">
        <v>0</v>
      </c>
      <c r="H39" s="65">
        <v>600</v>
      </c>
      <c r="I39" s="65">
        <v>600</v>
      </c>
      <c r="J39" s="65">
        <v>0</v>
      </c>
      <c r="K39" s="65" t="e">
        <f t="shared" si="3"/>
        <v>#DIV/0!</v>
      </c>
      <c r="L39" s="65">
        <f t="shared" si="4"/>
        <v>0</v>
      </c>
    </row>
    <row r="40" spans="2:12" x14ac:dyDescent="0.25">
      <c r="B40" s="65"/>
      <c r="C40" s="65"/>
      <c r="D40" s="65"/>
      <c r="E40" s="65" t="s">
        <v>97</v>
      </c>
      <c r="F40" s="65" t="s">
        <v>98</v>
      </c>
      <c r="G40" s="65">
        <v>0</v>
      </c>
      <c r="H40" s="65">
        <v>300</v>
      </c>
      <c r="I40" s="65">
        <v>300</v>
      </c>
      <c r="J40" s="65">
        <v>0</v>
      </c>
      <c r="K40" s="65" t="e">
        <f t="shared" si="3"/>
        <v>#DIV/0!</v>
      </c>
      <c r="L40" s="65">
        <f t="shared" si="4"/>
        <v>0</v>
      </c>
    </row>
    <row r="41" spans="2:12" x14ac:dyDescent="0.25">
      <c r="B41" s="64"/>
      <c r="C41" s="64"/>
      <c r="D41" s="64" t="s">
        <v>99</v>
      </c>
      <c r="E41" s="64"/>
      <c r="F41" s="64" t="s">
        <v>100</v>
      </c>
      <c r="G41" s="64">
        <f>G42+G43+G44+G45+G46+G47+G48+G49+G50</f>
        <v>5354.05</v>
      </c>
      <c r="H41" s="64">
        <f>H42+H43+H44+H45+H46+H47+H48+H49+H50</f>
        <v>69600</v>
      </c>
      <c r="I41" s="64">
        <f>I42+I43+I44+I45+I46+I47+I48+I49+I50</f>
        <v>69600</v>
      </c>
      <c r="J41" s="64">
        <f>J42+J43+J44+J45+J46+J47+J48+J49+J50</f>
        <v>3800.44</v>
      </c>
      <c r="K41" s="64">
        <f t="shared" si="3"/>
        <v>70.982527245729869</v>
      </c>
      <c r="L41" s="64">
        <f t="shared" si="4"/>
        <v>5.4604022988505747</v>
      </c>
    </row>
    <row r="42" spans="2:12" x14ac:dyDescent="0.25">
      <c r="B42" s="65"/>
      <c r="C42" s="65"/>
      <c r="D42" s="65"/>
      <c r="E42" s="65" t="s">
        <v>101</v>
      </c>
      <c r="F42" s="65" t="s">
        <v>102</v>
      </c>
      <c r="G42" s="65">
        <v>653.62</v>
      </c>
      <c r="H42" s="65">
        <v>5100</v>
      </c>
      <c r="I42" s="65">
        <v>5100</v>
      </c>
      <c r="J42" s="65">
        <v>1907.9</v>
      </c>
      <c r="K42" s="65">
        <f t="shared" si="3"/>
        <v>291.89743275909552</v>
      </c>
      <c r="L42" s="65">
        <f t="shared" si="4"/>
        <v>37.409803921568624</v>
      </c>
    </row>
    <row r="43" spans="2:12" x14ac:dyDescent="0.25">
      <c r="B43" s="65"/>
      <c r="C43" s="65"/>
      <c r="D43" s="65"/>
      <c r="E43" s="65" t="s">
        <v>103</v>
      </c>
      <c r="F43" s="65" t="s">
        <v>104</v>
      </c>
      <c r="G43" s="65">
        <v>0</v>
      </c>
      <c r="H43" s="65">
        <v>1100</v>
      </c>
      <c r="I43" s="65">
        <v>1100</v>
      </c>
      <c r="J43" s="65">
        <v>66.75</v>
      </c>
      <c r="K43" s="65" t="e">
        <f t="shared" si="3"/>
        <v>#DIV/0!</v>
      </c>
      <c r="L43" s="65">
        <f t="shared" si="4"/>
        <v>6.0681818181818183</v>
      </c>
    </row>
    <row r="44" spans="2:12" x14ac:dyDescent="0.25">
      <c r="B44" s="65"/>
      <c r="C44" s="65"/>
      <c r="D44" s="65"/>
      <c r="E44" s="65" t="s">
        <v>105</v>
      </c>
      <c r="F44" s="65" t="s">
        <v>106</v>
      </c>
      <c r="G44" s="65">
        <v>1280</v>
      </c>
      <c r="H44" s="65">
        <v>25000</v>
      </c>
      <c r="I44" s="65">
        <v>25000</v>
      </c>
      <c r="J44" s="65">
        <v>0</v>
      </c>
      <c r="K44" s="65">
        <f t="shared" si="3"/>
        <v>0</v>
      </c>
      <c r="L44" s="65">
        <f t="shared" si="4"/>
        <v>0</v>
      </c>
    </row>
    <row r="45" spans="2:12" x14ac:dyDescent="0.25">
      <c r="B45" s="65"/>
      <c r="C45" s="65"/>
      <c r="D45" s="65"/>
      <c r="E45" s="65" t="s">
        <v>107</v>
      </c>
      <c r="F45" s="65" t="s">
        <v>108</v>
      </c>
      <c r="G45" s="65">
        <v>74.22</v>
      </c>
      <c r="H45" s="65">
        <v>2000</v>
      </c>
      <c r="I45" s="65">
        <v>2000</v>
      </c>
      <c r="J45" s="65">
        <v>119.36</v>
      </c>
      <c r="K45" s="65">
        <f t="shared" si="3"/>
        <v>160.81918620317973</v>
      </c>
      <c r="L45" s="65">
        <f t="shared" si="4"/>
        <v>5.968</v>
      </c>
    </row>
    <row r="46" spans="2:12" x14ac:dyDescent="0.25">
      <c r="B46" s="65"/>
      <c r="C46" s="65"/>
      <c r="D46" s="65"/>
      <c r="E46" s="65" t="s">
        <v>109</v>
      </c>
      <c r="F46" s="65" t="s">
        <v>110</v>
      </c>
      <c r="G46" s="65">
        <v>185.22</v>
      </c>
      <c r="H46" s="65">
        <v>20000</v>
      </c>
      <c r="I46" s="65">
        <v>20000</v>
      </c>
      <c r="J46" s="65">
        <v>515.02</v>
      </c>
      <c r="K46" s="65">
        <f t="shared" si="3"/>
        <v>278.05852499730054</v>
      </c>
      <c r="L46" s="65">
        <f t="shared" si="4"/>
        <v>2.5750999999999999</v>
      </c>
    </row>
    <row r="47" spans="2:12" x14ac:dyDescent="0.25">
      <c r="B47" s="65"/>
      <c r="C47" s="65"/>
      <c r="D47" s="65"/>
      <c r="E47" s="65" t="s">
        <v>111</v>
      </c>
      <c r="F47" s="65" t="s">
        <v>112</v>
      </c>
      <c r="G47" s="65">
        <v>0</v>
      </c>
      <c r="H47" s="65">
        <v>1600</v>
      </c>
      <c r="I47" s="65">
        <v>1600</v>
      </c>
      <c r="J47" s="65">
        <v>795</v>
      </c>
      <c r="K47" s="65" t="e">
        <f t="shared" si="3"/>
        <v>#DIV/0!</v>
      </c>
      <c r="L47" s="65">
        <f t="shared" si="4"/>
        <v>49.6875</v>
      </c>
    </row>
    <row r="48" spans="2:12" x14ac:dyDescent="0.25">
      <c r="B48" s="65"/>
      <c r="C48" s="65"/>
      <c r="D48" s="65"/>
      <c r="E48" s="65" t="s">
        <v>113</v>
      </c>
      <c r="F48" s="65" t="s">
        <v>114</v>
      </c>
      <c r="G48" s="65">
        <v>2530.9299999999998</v>
      </c>
      <c r="H48" s="65">
        <v>11300</v>
      </c>
      <c r="I48" s="65">
        <v>11300</v>
      </c>
      <c r="J48" s="65">
        <v>0</v>
      </c>
      <c r="K48" s="65">
        <f t="shared" si="3"/>
        <v>0</v>
      </c>
      <c r="L48" s="65">
        <f t="shared" si="4"/>
        <v>0</v>
      </c>
    </row>
    <row r="49" spans="2:12" x14ac:dyDescent="0.25">
      <c r="B49" s="65"/>
      <c r="C49" s="65"/>
      <c r="D49" s="65"/>
      <c r="E49" s="65" t="s">
        <v>115</v>
      </c>
      <c r="F49" s="65" t="s">
        <v>116</v>
      </c>
      <c r="G49" s="65">
        <v>492.31</v>
      </c>
      <c r="H49" s="65">
        <v>2500</v>
      </c>
      <c r="I49" s="65">
        <v>2500</v>
      </c>
      <c r="J49" s="65">
        <v>396.41</v>
      </c>
      <c r="K49" s="65">
        <f t="shared" si="3"/>
        <v>80.520403810607135</v>
      </c>
      <c r="L49" s="65">
        <f t="shared" si="4"/>
        <v>15.856400000000001</v>
      </c>
    </row>
    <row r="50" spans="2:12" x14ac:dyDescent="0.25">
      <c r="B50" s="65"/>
      <c r="C50" s="65"/>
      <c r="D50" s="65"/>
      <c r="E50" s="65" t="s">
        <v>117</v>
      </c>
      <c r="F50" s="65" t="s">
        <v>118</v>
      </c>
      <c r="G50" s="65">
        <v>137.75</v>
      </c>
      <c r="H50" s="65">
        <v>1000</v>
      </c>
      <c r="I50" s="65">
        <v>1000</v>
      </c>
      <c r="J50" s="65">
        <v>0</v>
      </c>
      <c r="K50" s="65">
        <f t="shared" si="3"/>
        <v>0</v>
      </c>
      <c r="L50" s="65">
        <f t="shared" si="4"/>
        <v>0</v>
      </c>
    </row>
    <row r="51" spans="2:12" x14ac:dyDescent="0.25">
      <c r="B51" s="64"/>
      <c r="C51" s="64"/>
      <c r="D51" s="64" t="s">
        <v>119</v>
      </c>
      <c r="E51" s="64"/>
      <c r="F51" s="64" t="s">
        <v>120</v>
      </c>
      <c r="G51" s="64">
        <f>G52+G53+G54+G55</f>
        <v>5838.36</v>
      </c>
      <c r="H51" s="64">
        <f>H52+H53+H54+H55</f>
        <v>15970</v>
      </c>
      <c r="I51" s="64">
        <f>I52+I53+I54+I55</f>
        <v>15970</v>
      </c>
      <c r="J51" s="64">
        <f>J52+J53+J54+J55</f>
        <v>7654.0300000000007</v>
      </c>
      <c r="K51" s="64">
        <f t="shared" si="3"/>
        <v>131.09897299926692</v>
      </c>
      <c r="L51" s="64">
        <f t="shared" si="4"/>
        <v>47.927551659361299</v>
      </c>
    </row>
    <row r="52" spans="2:12" x14ac:dyDescent="0.25">
      <c r="B52" s="65"/>
      <c r="C52" s="65"/>
      <c r="D52" s="65"/>
      <c r="E52" s="65" t="s">
        <v>121</v>
      </c>
      <c r="F52" s="65" t="s">
        <v>122</v>
      </c>
      <c r="G52" s="65">
        <v>5678.98</v>
      </c>
      <c r="H52" s="65">
        <v>14070</v>
      </c>
      <c r="I52" s="65">
        <v>14070</v>
      </c>
      <c r="J52" s="65">
        <v>7035</v>
      </c>
      <c r="K52" s="65">
        <f t="shared" si="3"/>
        <v>123.87787947835704</v>
      </c>
      <c r="L52" s="65">
        <f t="shared" si="4"/>
        <v>50</v>
      </c>
    </row>
    <row r="53" spans="2:12" x14ac:dyDescent="0.25">
      <c r="B53" s="65"/>
      <c r="C53" s="65"/>
      <c r="D53" s="65"/>
      <c r="E53" s="65" t="s">
        <v>123</v>
      </c>
      <c r="F53" s="65" t="s">
        <v>124</v>
      </c>
      <c r="G53" s="65">
        <v>48.54</v>
      </c>
      <c r="H53" s="65">
        <v>800</v>
      </c>
      <c r="I53" s="65">
        <v>800</v>
      </c>
      <c r="J53" s="65">
        <v>487.39</v>
      </c>
      <c r="K53" s="65">
        <f t="shared" si="3"/>
        <v>1004.0997115780799</v>
      </c>
      <c r="L53" s="65">
        <f t="shared" si="4"/>
        <v>60.923749999999998</v>
      </c>
    </row>
    <row r="54" spans="2:12" x14ac:dyDescent="0.25">
      <c r="B54" s="65"/>
      <c r="C54" s="65"/>
      <c r="D54" s="65"/>
      <c r="E54" s="65" t="s">
        <v>125</v>
      </c>
      <c r="F54" s="65" t="s">
        <v>126</v>
      </c>
      <c r="G54" s="65">
        <v>0</v>
      </c>
      <c r="H54" s="65">
        <v>500</v>
      </c>
      <c r="I54" s="65">
        <v>500</v>
      </c>
      <c r="J54" s="65">
        <v>0</v>
      </c>
      <c r="K54" s="65" t="e">
        <f t="shared" si="3"/>
        <v>#DIV/0!</v>
      </c>
      <c r="L54" s="65">
        <f t="shared" si="4"/>
        <v>0</v>
      </c>
    </row>
    <row r="55" spans="2:12" x14ac:dyDescent="0.25">
      <c r="B55" s="65"/>
      <c r="C55" s="65"/>
      <c r="D55" s="65"/>
      <c r="E55" s="65" t="s">
        <v>127</v>
      </c>
      <c r="F55" s="65" t="s">
        <v>120</v>
      </c>
      <c r="G55" s="65">
        <v>110.84</v>
      </c>
      <c r="H55" s="65">
        <v>600</v>
      </c>
      <c r="I55" s="65">
        <v>600</v>
      </c>
      <c r="J55" s="65">
        <v>131.63999999999999</v>
      </c>
      <c r="K55" s="65">
        <f t="shared" si="3"/>
        <v>118.76578852399855</v>
      </c>
      <c r="L55" s="65">
        <f t="shared" si="4"/>
        <v>21.94</v>
      </c>
    </row>
    <row r="56" spans="2:12" x14ac:dyDescent="0.25">
      <c r="B56" s="64"/>
      <c r="C56" s="64" t="s">
        <v>128</v>
      </c>
      <c r="D56" s="64"/>
      <c r="E56" s="64"/>
      <c r="F56" s="64" t="s">
        <v>129</v>
      </c>
      <c r="G56" s="64">
        <f t="shared" ref="G56:J57" si="5">G57</f>
        <v>200</v>
      </c>
      <c r="H56" s="64">
        <f t="shared" si="5"/>
        <v>1500</v>
      </c>
      <c r="I56" s="64">
        <f t="shared" si="5"/>
        <v>1500</v>
      </c>
      <c r="J56" s="64">
        <f t="shared" si="5"/>
        <v>300</v>
      </c>
      <c r="K56" s="64">
        <f t="shared" si="3"/>
        <v>150</v>
      </c>
      <c r="L56" s="64">
        <f t="shared" si="4"/>
        <v>20</v>
      </c>
    </row>
    <row r="57" spans="2:12" x14ac:dyDescent="0.25">
      <c r="B57" s="64"/>
      <c r="C57" s="64"/>
      <c r="D57" s="64" t="s">
        <v>130</v>
      </c>
      <c r="E57" s="64"/>
      <c r="F57" s="64" t="s">
        <v>131</v>
      </c>
      <c r="G57" s="64">
        <f t="shared" si="5"/>
        <v>200</v>
      </c>
      <c r="H57" s="64">
        <f t="shared" si="5"/>
        <v>1500</v>
      </c>
      <c r="I57" s="64">
        <f t="shared" si="5"/>
        <v>1500</v>
      </c>
      <c r="J57" s="64">
        <f t="shared" si="5"/>
        <v>300</v>
      </c>
      <c r="K57" s="64">
        <f t="shared" si="3"/>
        <v>150</v>
      </c>
      <c r="L57" s="64">
        <f t="shared" si="4"/>
        <v>20</v>
      </c>
    </row>
    <row r="58" spans="2:12" x14ac:dyDescent="0.25">
      <c r="B58" s="65"/>
      <c r="C58" s="65"/>
      <c r="D58" s="65"/>
      <c r="E58" s="65" t="s">
        <v>132</v>
      </c>
      <c r="F58" s="65" t="s">
        <v>133</v>
      </c>
      <c r="G58" s="65">
        <v>200</v>
      </c>
      <c r="H58" s="65">
        <v>1500</v>
      </c>
      <c r="I58" s="65">
        <v>1500</v>
      </c>
      <c r="J58" s="65">
        <v>300</v>
      </c>
      <c r="K58" s="65">
        <f t="shared" si="3"/>
        <v>150</v>
      </c>
      <c r="L58" s="65">
        <f t="shared" si="4"/>
        <v>20</v>
      </c>
    </row>
    <row r="59" spans="2:12" x14ac:dyDescent="0.25">
      <c r="B59" s="64" t="s">
        <v>134</v>
      </c>
      <c r="C59" s="64"/>
      <c r="D59" s="64"/>
      <c r="E59" s="64"/>
      <c r="F59" s="64" t="s">
        <v>135</v>
      </c>
      <c r="G59" s="64">
        <f>G60</f>
        <v>697.33</v>
      </c>
      <c r="H59" s="64">
        <f>H60</f>
        <v>7500</v>
      </c>
      <c r="I59" s="64">
        <f>I60</f>
        <v>7500</v>
      </c>
      <c r="J59" s="64">
        <f>J60</f>
        <v>0</v>
      </c>
      <c r="K59" s="64">
        <f t="shared" si="3"/>
        <v>0</v>
      </c>
      <c r="L59" s="64">
        <f t="shared" si="4"/>
        <v>0</v>
      </c>
    </row>
    <row r="60" spans="2:12" x14ac:dyDescent="0.25">
      <c r="B60" s="64"/>
      <c r="C60" s="64" t="s">
        <v>136</v>
      </c>
      <c r="D60" s="64"/>
      <c r="E60" s="64"/>
      <c r="F60" s="64" t="s">
        <v>137</v>
      </c>
      <c r="G60" s="64">
        <f>G61+G65</f>
        <v>697.33</v>
      </c>
      <c r="H60" s="64">
        <f>H61+H65</f>
        <v>7500</v>
      </c>
      <c r="I60" s="64">
        <f>I61+I65</f>
        <v>7500</v>
      </c>
      <c r="J60" s="64">
        <f>J61+J65</f>
        <v>0</v>
      </c>
      <c r="K60" s="64">
        <f t="shared" si="3"/>
        <v>0</v>
      </c>
      <c r="L60" s="64">
        <f t="shared" si="4"/>
        <v>0</v>
      </c>
    </row>
    <row r="61" spans="2:12" x14ac:dyDescent="0.25">
      <c r="B61" s="64"/>
      <c r="C61" s="64"/>
      <c r="D61" s="64" t="s">
        <v>138</v>
      </c>
      <c r="E61" s="64"/>
      <c r="F61" s="64" t="s">
        <v>139</v>
      </c>
      <c r="G61" s="64">
        <f>G62+G63+G64</f>
        <v>697.33</v>
      </c>
      <c r="H61" s="64">
        <f>H62+H63+H64</f>
        <v>4500</v>
      </c>
      <c r="I61" s="64">
        <f>I62+I63+I64</f>
        <v>4500</v>
      </c>
      <c r="J61" s="64">
        <f>J62+J63+J64</f>
        <v>0</v>
      </c>
      <c r="K61" s="64">
        <f t="shared" si="3"/>
        <v>0</v>
      </c>
      <c r="L61" s="64">
        <f t="shared" si="4"/>
        <v>0</v>
      </c>
    </row>
    <row r="62" spans="2:12" x14ac:dyDescent="0.25">
      <c r="B62" s="65"/>
      <c r="C62" s="65"/>
      <c r="D62" s="65"/>
      <c r="E62" s="65" t="s">
        <v>140</v>
      </c>
      <c r="F62" s="65" t="s">
        <v>141</v>
      </c>
      <c r="G62" s="65">
        <v>0</v>
      </c>
      <c r="H62" s="65">
        <v>1000</v>
      </c>
      <c r="I62" s="65">
        <v>1000</v>
      </c>
      <c r="J62" s="65">
        <v>0</v>
      </c>
      <c r="K62" s="65" t="e">
        <f t="shared" si="3"/>
        <v>#DIV/0!</v>
      </c>
      <c r="L62" s="65">
        <f t="shared" si="4"/>
        <v>0</v>
      </c>
    </row>
    <row r="63" spans="2:12" x14ac:dyDescent="0.25">
      <c r="B63" s="65"/>
      <c r="C63" s="65"/>
      <c r="D63" s="65"/>
      <c r="E63" s="65" t="s">
        <v>142</v>
      </c>
      <c r="F63" s="65" t="s">
        <v>143</v>
      </c>
      <c r="G63" s="65">
        <v>0</v>
      </c>
      <c r="H63" s="65">
        <v>3000</v>
      </c>
      <c r="I63" s="65">
        <v>3000</v>
      </c>
      <c r="J63" s="65">
        <v>0</v>
      </c>
      <c r="K63" s="65" t="e">
        <f t="shared" si="3"/>
        <v>#DIV/0!</v>
      </c>
      <c r="L63" s="65">
        <f t="shared" si="4"/>
        <v>0</v>
      </c>
    </row>
    <row r="64" spans="2:12" x14ac:dyDescent="0.25">
      <c r="B64" s="65"/>
      <c r="C64" s="65"/>
      <c r="D64" s="65"/>
      <c r="E64" s="65" t="s">
        <v>144</v>
      </c>
      <c r="F64" s="65" t="s">
        <v>145</v>
      </c>
      <c r="G64" s="65">
        <v>697.33</v>
      </c>
      <c r="H64" s="65">
        <v>500</v>
      </c>
      <c r="I64" s="65">
        <v>500</v>
      </c>
      <c r="J64" s="65">
        <v>0</v>
      </c>
      <c r="K64" s="65">
        <f t="shared" si="3"/>
        <v>0</v>
      </c>
      <c r="L64" s="65">
        <f t="shared" si="4"/>
        <v>0</v>
      </c>
    </row>
    <row r="65" spans="2:12" x14ac:dyDescent="0.25">
      <c r="B65" s="64"/>
      <c r="C65" s="64"/>
      <c r="D65" s="64" t="s">
        <v>146</v>
      </c>
      <c r="E65" s="64"/>
      <c r="F65" s="64" t="s">
        <v>147</v>
      </c>
      <c r="G65" s="64">
        <f>G66</f>
        <v>0</v>
      </c>
      <c r="H65" s="64">
        <f>H66</f>
        <v>3000</v>
      </c>
      <c r="I65" s="64">
        <f>I66</f>
        <v>3000</v>
      </c>
      <c r="J65" s="64">
        <f>J66</f>
        <v>0</v>
      </c>
      <c r="K65" s="64" t="e">
        <f t="shared" si="3"/>
        <v>#DIV/0!</v>
      </c>
      <c r="L65" s="64">
        <f t="shared" si="4"/>
        <v>0</v>
      </c>
    </row>
    <row r="66" spans="2:12" x14ac:dyDescent="0.25">
      <c r="B66" s="65"/>
      <c r="C66" s="65"/>
      <c r="D66" s="65"/>
      <c r="E66" s="65" t="s">
        <v>148</v>
      </c>
      <c r="F66" s="65" t="s">
        <v>149</v>
      </c>
      <c r="G66" s="65">
        <v>0</v>
      </c>
      <c r="H66" s="65">
        <v>3000</v>
      </c>
      <c r="I66" s="65">
        <v>3000</v>
      </c>
      <c r="J66" s="65">
        <v>0</v>
      </c>
      <c r="K66" s="65" t="e">
        <f t="shared" si="3"/>
        <v>#DIV/0!</v>
      </c>
      <c r="L66" s="65">
        <f t="shared" si="4"/>
        <v>0</v>
      </c>
    </row>
    <row r="67" spans="2:12" x14ac:dyDescent="0.25">
      <c r="B67" s="64"/>
      <c r="C67" s="65"/>
      <c r="D67" s="66"/>
      <c r="E67" s="67"/>
      <c r="F67" s="8"/>
      <c r="G67" s="64"/>
      <c r="H67" s="64"/>
      <c r="I67" s="64"/>
      <c r="J67" s="64"/>
      <c r="K67" s="69"/>
      <c r="L67" s="69"/>
    </row>
  </sheetData>
  <mergeCells count="7">
    <mergeCell ref="B18:F18"/>
    <mergeCell ref="B19:F19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1"/>
  <sheetViews>
    <sheetView workbookViewId="0">
      <selection activeCell="F9" sqref="F9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3"/>
      <c r="D1" s="3"/>
      <c r="E1" s="3"/>
      <c r="F1" s="4"/>
      <c r="G1" s="4"/>
      <c r="H1" s="4"/>
    </row>
    <row r="2" spans="1:8" ht="15.75" customHeight="1" x14ac:dyDescent="0.25">
      <c r="B2" s="105" t="s">
        <v>16</v>
      </c>
      <c r="C2" s="105"/>
      <c r="D2" s="105"/>
      <c r="E2" s="105"/>
      <c r="F2" s="105"/>
      <c r="G2" s="105"/>
      <c r="H2" s="105"/>
    </row>
    <row r="3" spans="1:8" ht="18" x14ac:dyDescent="0.25">
      <c r="B3" s="60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8" t="s">
        <v>39</v>
      </c>
      <c r="C6" s="70">
        <f t="shared" ref="C6:F7" si="0">C7</f>
        <v>131840.88</v>
      </c>
      <c r="D6" s="70">
        <f t="shared" si="0"/>
        <v>868440</v>
      </c>
      <c r="E6" s="70">
        <f t="shared" si="0"/>
        <v>868440</v>
      </c>
      <c r="F6" s="70">
        <f t="shared" si="0"/>
        <v>211129.5</v>
      </c>
      <c r="G6" s="71">
        <f t="shared" ref="G6:G11" si="1">(F6*100)/C6</f>
        <v>160.13963195634008</v>
      </c>
      <c r="H6" s="71">
        <f t="shared" ref="H6:H11" si="2">(F6*100)/E6</f>
        <v>24.311351388696973</v>
      </c>
    </row>
    <row r="7" spans="1:8" x14ac:dyDescent="0.25">
      <c r="A7"/>
      <c r="B7" s="8" t="s">
        <v>150</v>
      </c>
      <c r="C7" s="70">
        <f t="shared" si="0"/>
        <v>131840.88</v>
      </c>
      <c r="D7" s="70">
        <f t="shared" si="0"/>
        <v>868440</v>
      </c>
      <c r="E7" s="70">
        <f t="shared" si="0"/>
        <v>868440</v>
      </c>
      <c r="F7" s="70">
        <f t="shared" si="0"/>
        <v>211129.5</v>
      </c>
      <c r="G7" s="71">
        <f t="shared" si="1"/>
        <v>160.13963195634008</v>
      </c>
      <c r="H7" s="71">
        <f t="shared" si="2"/>
        <v>24.311351388696973</v>
      </c>
    </row>
    <row r="8" spans="1:8" x14ac:dyDescent="0.25">
      <c r="A8"/>
      <c r="B8" s="16" t="s">
        <v>151</v>
      </c>
      <c r="C8" s="72">
        <v>131840.88</v>
      </c>
      <c r="D8" s="72">
        <v>868440</v>
      </c>
      <c r="E8" s="72">
        <v>868440</v>
      </c>
      <c r="F8" s="73">
        <v>211129.5</v>
      </c>
      <c r="G8" s="69">
        <f t="shared" si="1"/>
        <v>160.13963195634008</v>
      </c>
      <c r="H8" s="69">
        <f t="shared" si="2"/>
        <v>24.311351388696973</v>
      </c>
    </row>
    <row r="9" spans="1:8" x14ac:dyDescent="0.25">
      <c r="B9" s="8" t="s">
        <v>32</v>
      </c>
      <c r="C9" s="74">
        <f t="shared" ref="C9:F10" si="3">C10</f>
        <v>131840.88</v>
      </c>
      <c r="D9" s="74">
        <f t="shared" si="3"/>
        <v>868440</v>
      </c>
      <c r="E9" s="74">
        <f t="shared" si="3"/>
        <v>868440</v>
      </c>
      <c r="F9" s="74">
        <f t="shared" si="3"/>
        <v>211129.5</v>
      </c>
      <c r="G9" s="71">
        <f t="shared" si="1"/>
        <v>160.13963195634008</v>
      </c>
      <c r="H9" s="71">
        <f t="shared" si="2"/>
        <v>24.311351388696973</v>
      </c>
    </row>
    <row r="10" spans="1:8" x14ac:dyDescent="0.25">
      <c r="A10"/>
      <c r="B10" s="8" t="s">
        <v>150</v>
      </c>
      <c r="C10" s="74">
        <f t="shared" si="3"/>
        <v>131840.88</v>
      </c>
      <c r="D10" s="74">
        <f t="shared" si="3"/>
        <v>868440</v>
      </c>
      <c r="E10" s="74">
        <f t="shared" si="3"/>
        <v>868440</v>
      </c>
      <c r="F10" s="74">
        <f t="shared" si="3"/>
        <v>211129.5</v>
      </c>
      <c r="G10" s="71">
        <f t="shared" si="1"/>
        <v>160.13963195634008</v>
      </c>
      <c r="H10" s="71">
        <f t="shared" si="2"/>
        <v>24.311351388696973</v>
      </c>
    </row>
    <row r="11" spans="1:8" x14ac:dyDescent="0.25">
      <c r="A11"/>
      <c r="B11" s="16" t="s">
        <v>151</v>
      </c>
      <c r="C11" s="72">
        <v>131840.88</v>
      </c>
      <c r="D11" s="72">
        <v>868440</v>
      </c>
      <c r="E11" s="75">
        <v>868440</v>
      </c>
      <c r="F11" s="73">
        <v>211129.5</v>
      </c>
      <c r="G11" s="69">
        <f t="shared" si="1"/>
        <v>160.13963195634008</v>
      </c>
      <c r="H11" s="69">
        <f t="shared" si="2"/>
        <v>24.311351388696973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5" t="s">
        <v>17</v>
      </c>
      <c r="C2" s="105"/>
      <c r="D2" s="105"/>
      <c r="E2" s="105"/>
      <c r="F2" s="105"/>
      <c r="G2" s="105"/>
      <c r="H2" s="10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4">
        <f t="shared" ref="C6:F7" si="0">C7</f>
        <v>131840.88</v>
      </c>
      <c r="D6" s="74">
        <f t="shared" si="0"/>
        <v>868440</v>
      </c>
      <c r="E6" s="74">
        <f t="shared" si="0"/>
        <v>868440</v>
      </c>
      <c r="F6" s="74">
        <f t="shared" si="0"/>
        <v>211129.5</v>
      </c>
      <c r="G6" s="69">
        <f>(F6*100)/C6</f>
        <v>160.13963195634008</v>
      </c>
      <c r="H6" s="69">
        <f>(F6*100)/E6</f>
        <v>24.311351388696973</v>
      </c>
    </row>
    <row r="7" spans="2:8" x14ac:dyDescent="0.25">
      <c r="B7" s="8" t="s">
        <v>152</v>
      </c>
      <c r="C7" s="74">
        <f t="shared" si="0"/>
        <v>131840.88</v>
      </c>
      <c r="D7" s="74">
        <f t="shared" si="0"/>
        <v>868440</v>
      </c>
      <c r="E7" s="74">
        <f t="shared" si="0"/>
        <v>868440</v>
      </c>
      <c r="F7" s="74">
        <f t="shared" si="0"/>
        <v>211129.5</v>
      </c>
      <c r="G7" s="69">
        <f>(F7*100)/C7</f>
        <v>160.13963195634008</v>
      </c>
      <c r="H7" s="69">
        <f>(F7*100)/E7</f>
        <v>24.311351388696973</v>
      </c>
    </row>
    <row r="8" spans="2:8" x14ac:dyDescent="0.25">
      <c r="B8" s="11" t="s">
        <v>153</v>
      </c>
      <c r="C8" s="72">
        <v>131840.88</v>
      </c>
      <c r="D8" s="72">
        <v>868440</v>
      </c>
      <c r="E8" s="72">
        <v>868440</v>
      </c>
      <c r="F8" s="73">
        <v>211129.5</v>
      </c>
      <c r="G8" s="69">
        <f>(F8*100)/C8</f>
        <v>160.13963195634008</v>
      </c>
      <c r="H8" s="69">
        <f>(F8*100)/E8</f>
        <v>24.311351388696973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5" t="s">
        <v>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05" t="s">
        <v>25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 ht="15.75" customHeight="1" x14ac:dyDescent="0.25">
      <c r="B5" s="105" t="s">
        <v>18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6" t="s">
        <v>3</v>
      </c>
      <c r="C7" s="117"/>
      <c r="D7" s="117"/>
      <c r="E7" s="117"/>
      <c r="F7" s="118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6">
        <v>1</v>
      </c>
      <c r="C8" s="117"/>
      <c r="D8" s="117"/>
      <c r="E8" s="117"/>
      <c r="F8" s="118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4"/>
      <c r="H9" s="74"/>
      <c r="I9" s="74"/>
      <c r="J9" s="74"/>
      <c r="K9" s="68"/>
      <c r="L9" s="68"/>
    </row>
    <row r="10" spans="2:12" x14ac:dyDescent="0.25">
      <c r="B10" s="10"/>
      <c r="C10" s="10"/>
      <c r="D10" s="10"/>
      <c r="E10" s="10"/>
      <c r="F10" s="13"/>
      <c r="G10" s="74"/>
      <c r="H10" s="74"/>
      <c r="I10" s="74"/>
      <c r="J10" s="74"/>
      <c r="K10" s="68"/>
      <c r="L10" s="68"/>
    </row>
    <row r="11" spans="2:12" x14ac:dyDescent="0.25">
      <c r="B11" s="9"/>
      <c r="C11" s="9"/>
      <c r="D11" s="9"/>
      <c r="E11" s="9"/>
      <c r="F11" s="12"/>
      <c r="G11" s="74"/>
      <c r="H11" s="74"/>
      <c r="I11" s="74"/>
      <c r="J11" s="74"/>
      <c r="K11" s="68"/>
      <c r="L11" s="68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5" t="s">
        <v>19</v>
      </c>
      <c r="C2" s="105"/>
      <c r="D2" s="105"/>
      <c r="E2" s="105"/>
      <c r="F2" s="105"/>
      <c r="G2" s="105"/>
      <c r="H2" s="10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4"/>
      <c r="D6" s="74"/>
      <c r="E6" s="74"/>
      <c r="F6" s="74"/>
      <c r="G6" s="68"/>
      <c r="H6" s="68"/>
    </row>
    <row r="7" spans="2:8" x14ac:dyDescent="0.25">
      <c r="B7" s="8"/>
      <c r="C7" s="74"/>
      <c r="D7" s="74"/>
      <c r="E7" s="74"/>
      <c r="F7" s="74"/>
      <c r="G7" s="68"/>
      <c r="H7" s="68"/>
    </row>
    <row r="8" spans="2:8" x14ac:dyDescent="0.25">
      <c r="B8" s="16"/>
      <c r="C8" s="72"/>
      <c r="D8" s="72"/>
      <c r="E8" s="72"/>
      <c r="F8" s="73"/>
      <c r="G8" s="69"/>
      <c r="H8" s="69"/>
    </row>
    <row r="9" spans="2:8" x14ac:dyDescent="0.25">
      <c r="B9" s="17"/>
      <c r="C9" s="72"/>
      <c r="D9" s="72"/>
      <c r="E9" s="75"/>
      <c r="F9" s="73"/>
      <c r="G9" s="69"/>
      <c r="H9" s="69"/>
    </row>
    <row r="10" spans="2:8" x14ac:dyDescent="0.25">
      <c r="B10" s="8" t="s">
        <v>40</v>
      </c>
      <c r="C10" s="74"/>
      <c r="D10" s="74"/>
      <c r="E10" s="74"/>
      <c r="F10" s="74"/>
      <c r="G10" s="68"/>
      <c r="H10" s="68"/>
    </row>
    <row r="11" spans="2:8" x14ac:dyDescent="0.25">
      <c r="B11" s="8"/>
      <c r="C11" s="74"/>
      <c r="D11" s="74"/>
      <c r="E11" s="74"/>
      <c r="F11" s="74"/>
      <c r="G11" s="68"/>
      <c r="H11" s="68"/>
    </row>
    <row r="12" spans="2:8" x14ac:dyDescent="0.25">
      <c r="B12" s="16"/>
      <c r="C12" s="72"/>
      <c r="D12" s="72"/>
      <c r="E12" s="75"/>
      <c r="F12" s="73"/>
      <c r="G12" s="69"/>
      <c r="H12" s="69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17"/>
  <sheetViews>
    <sheetView tabSelected="1" topLeftCell="A23" zoomScaleNormal="100" workbookViewId="0">
      <selection activeCell="H55" sqref="H55"/>
    </sheetView>
  </sheetViews>
  <sheetFormatPr defaultRowHeight="12.75" x14ac:dyDescent="0.2"/>
  <cols>
    <col min="1" max="1" width="16.28515625" style="57" customWidth="1"/>
    <col min="2" max="2" width="51.5703125" style="58" customWidth="1"/>
    <col min="3" max="3" width="20.28515625" style="58" customWidth="1"/>
    <col min="4" max="4" width="23.140625" style="39" customWidth="1"/>
    <col min="5" max="5" width="15.85546875" style="39" customWidth="1"/>
    <col min="6" max="6" width="11" style="39" customWidth="1"/>
    <col min="7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154</v>
      </c>
      <c r="C1" s="39"/>
    </row>
    <row r="2" spans="1:6" ht="15" customHeight="1" x14ac:dyDescent="0.2">
      <c r="A2" s="40" t="s">
        <v>34</v>
      </c>
      <c r="B2" s="41" t="s">
        <v>155</v>
      </c>
      <c r="C2" s="39"/>
    </row>
    <row r="3" spans="1:6" ht="43.5" customHeight="1" x14ac:dyDescent="0.2">
      <c r="A3" s="42" t="s">
        <v>35</v>
      </c>
      <c r="B3" s="37" t="s">
        <v>156</v>
      </c>
      <c r="C3" s="39"/>
    </row>
    <row r="4" spans="1:6" x14ac:dyDescent="0.2">
      <c r="A4" s="42" t="s">
        <v>36</v>
      </c>
      <c r="B4" s="43" t="s">
        <v>157</v>
      </c>
      <c r="C4" s="39"/>
    </row>
    <row r="5" spans="1:6" x14ac:dyDescent="0.2">
      <c r="A5" s="44"/>
      <c r="B5" s="45"/>
      <c r="C5" s="39"/>
    </row>
    <row r="6" spans="1:6" x14ac:dyDescent="0.2">
      <c r="A6" s="44" t="s">
        <v>37</v>
      </c>
      <c r="B6" s="45"/>
      <c r="C6" s="39"/>
    </row>
    <row r="7" spans="1:6" x14ac:dyDescent="0.2">
      <c r="A7" s="46" t="s">
        <v>158</v>
      </c>
      <c r="B7" s="45"/>
      <c r="C7" s="76">
        <f>C10+C48</f>
        <v>868440</v>
      </c>
      <c r="D7" s="76">
        <f>D10+D48</f>
        <v>868440</v>
      </c>
      <c r="E7" s="76">
        <f>E10+E48</f>
        <v>211129.5</v>
      </c>
      <c r="F7" s="76">
        <f>(E7*100)/D7</f>
        <v>24.311351388696973</v>
      </c>
    </row>
    <row r="8" spans="1:6" s="56" customFormat="1" x14ac:dyDescent="0.2"/>
    <row r="9" spans="1:6" ht="25.5" x14ac:dyDescent="0.2">
      <c r="A9" s="46" t="s">
        <v>159</v>
      </c>
      <c r="B9" s="46" t="s">
        <v>160</v>
      </c>
      <c r="C9" s="46" t="s">
        <v>43</v>
      </c>
      <c r="D9" s="46" t="s">
        <v>161</v>
      </c>
      <c r="E9" s="46" t="s">
        <v>162</v>
      </c>
      <c r="F9" s="46" t="s">
        <v>163</v>
      </c>
    </row>
    <row r="10" spans="1:6" x14ac:dyDescent="0.2">
      <c r="A10" s="48" t="s">
        <v>60</v>
      </c>
      <c r="B10" s="49" t="s">
        <v>61</v>
      </c>
      <c r="C10" s="79">
        <f>C11+C20+C45</f>
        <v>860940</v>
      </c>
      <c r="D10" s="79">
        <f>D11+D20+D45</f>
        <v>860940</v>
      </c>
      <c r="E10" s="79">
        <f>E11+E20+E45</f>
        <v>211129.5</v>
      </c>
      <c r="F10" s="80">
        <f>(E11*100)/D11</f>
        <v>27.202585309509889</v>
      </c>
    </row>
    <row r="11" spans="1:6" x14ac:dyDescent="0.2">
      <c r="A11" s="50" t="s">
        <v>62</v>
      </c>
      <c r="B11" s="51" t="s">
        <v>63</v>
      </c>
      <c r="C11" s="81">
        <f>C12+C15+C17</f>
        <v>701270</v>
      </c>
      <c r="D11" s="81">
        <f>D12+D15+D17</f>
        <v>701270</v>
      </c>
      <c r="E11" s="81">
        <f>E12+E15+E17</f>
        <v>190763.57</v>
      </c>
      <c r="F11" s="80">
        <f>(E12*100)/D12</f>
        <v>27.871556160273517</v>
      </c>
    </row>
    <row r="12" spans="1:6" x14ac:dyDescent="0.2">
      <c r="A12" s="52" t="s">
        <v>64</v>
      </c>
      <c r="B12" s="53" t="s">
        <v>65</v>
      </c>
      <c r="C12" s="82">
        <f>C13+C14</f>
        <v>573270</v>
      </c>
      <c r="D12" s="82">
        <f>D13+D14</f>
        <v>573270</v>
      </c>
      <c r="E12" s="82">
        <f>E13+E14</f>
        <v>159779.26999999999</v>
      </c>
      <c r="F12" s="82">
        <f>(E13*100)/D13</f>
        <v>27.969133684597477</v>
      </c>
    </row>
    <row r="13" spans="1:6" x14ac:dyDescent="0.2">
      <c r="A13" s="54" t="s">
        <v>66</v>
      </c>
      <c r="B13" s="55" t="s">
        <v>67</v>
      </c>
      <c r="C13" s="83">
        <v>571270</v>
      </c>
      <c r="D13" s="83">
        <v>571270</v>
      </c>
      <c r="E13" s="83">
        <v>159779.26999999999</v>
      </c>
      <c r="F13" s="83"/>
    </row>
    <row r="14" spans="1:6" x14ac:dyDescent="0.2">
      <c r="A14" s="54" t="s">
        <v>68</v>
      </c>
      <c r="B14" s="55" t="s">
        <v>69</v>
      </c>
      <c r="C14" s="83">
        <v>2000</v>
      </c>
      <c r="D14" s="83">
        <v>2000</v>
      </c>
      <c r="E14" s="83">
        <v>0</v>
      </c>
      <c r="F14" s="83"/>
    </row>
    <row r="15" spans="1:6" x14ac:dyDescent="0.2">
      <c r="A15" s="52" t="s">
        <v>70</v>
      </c>
      <c r="B15" s="53" t="s">
        <v>71</v>
      </c>
      <c r="C15" s="82">
        <f>C16</f>
        <v>32700</v>
      </c>
      <c r="D15" s="82">
        <f>D16</f>
        <v>32700</v>
      </c>
      <c r="E15" s="82">
        <f>E16</f>
        <v>4620.72</v>
      </c>
      <c r="F15" s="82">
        <f>(E16*100)/D16</f>
        <v>14.130642201834862</v>
      </c>
    </row>
    <row r="16" spans="1:6" x14ac:dyDescent="0.2">
      <c r="A16" s="54" t="s">
        <v>72</v>
      </c>
      <c r="B16" s="55" t="s">
        <v>71</v>
      </c>
      <c r="C16" s="83">
        <v>32700</v>
      </c>
      <c r="D16" s="83">
        <v>32700</v>
      </c>
      <c r="E16" s="83">
        <v>4620.72</v>
      </c>
      <c r="F16" s="83"/>
    </row>
    <row r="17" spans="1:6" x14ac:dyDescent="0.2">
      <c r="A17" s="52" t="s">
        <v>73</v>
      </c>
      <c r="B17" s="53" t="s">
        <v>74</v>
      </c>
      <c r="C17" s="82">
        <f>C18+C19</f>
        <v>95300</v>
      </c>
      <c r="D17" s="82">
        <f>D18+D19</f>
        <v>95300</v>
      </c>
      <c r="E17" s="82">
        <f>E18+E19</f>
        <v>26363.58</v>
      </c>
      <c r="F17" s="82" t="e">
        <f>(E18*100)/D18</f>
        <v>#DIV/0!</v>
      </c>
    </row>
    <row r="18" spans="1:6" x14ac:dyDescent="0.2">
      <c r="A18" s="54" t="s">
        <v>75</v>
      </c>
      <c r="B18" s="55" t="s">
        <v>76</v>
      </c>
      <c r="C18" s="83">
        <v>0</v>
      </c>
      <c r="D18" s="83">
        <v>0</v>
      </c>
      <c r="E18" s="83">
        <v>0</v>
      </c>
      <c r="F18" s="83"/>
    </row>
    <row r="19" spans="1:6" x14ac:dyDescent="0.2">
      <c r="A19" s="54" t="s">
        <v>77</v>
      </c>
      <c r="B19" s="55" t="s">
        <v>78</v>
      </c>
      <c r="C19" s="83">
        <v>95300</v>
      </c>
      <c r="D19" s="83">
        <v>95300</v>
      </c>
      <c r="E19" s="83">
        <v>26363.58</v>
      </c>
      <c r="F19" s="83"/>
    </row>
    <row r="20" spans="1:6" x14ac:dyDescent="0.2">
      <c r="A20" s="50" t="s">
        <v>79</v>
      </c>
      <c r="B20" s="51" t="s">
        <v>80</v>
      </c>
      <c r="C20" s="81">
        <f>C21+C25+C30+C40</f>
        <v>158170</v>
      </c>
      <c r="D20" s="81">
        <f>D21+D25+D30+D40</f>
        <v>158170</v>
      </c>
      <c r="E20" s="81">
        <f>E21+E25+E30+E40</f>
        <v>20065.93</v>
      </c>
      <c r="F20" s="80">
        <f>(E21*100)/D21</f>
        <v>9.7336615384615381</v>
      </c>
    </row>
    <row r="21" spans="1:6" x14ac:dyDescent="0.2">
      <c r="A21" s="52" t="s">
        <v>81</v>
      </c>
      <c r="B21" s="53" t="s">
        <v>82</v>
      </c>
      <c r="C21" s="82">
        <f>C22+C23+C24</f>
        <v>65000</v>
      </c>
      <c r="D21" s="82">
        <f>D22+D23+D24</f>
        <v>65000</v>
      </c>
      <c r="E21" s="82">
        <f>E22+E23+E24</f>
        <v>6326.88</v>
      </c>
      <c r="F21" s="82">
        <f>(E22*100)/D22</f>
        <v>11.519066666666667</v>
      </c>
    </row>
    <row r="22" spans="1:6" x14ac:dyDescent="0.2">
      <c r="A22" s="54" t="s">
        <v>83</v>
      </c>
      <c r="B22" s="55" t="s">
        <v>84</v>
      </c>
      <c r="C22" s="83">
        <v>30000</v>
      </c>
      <c r="D22" s="83">
        <v>30000</v>
      </c>
      <c r="E22" s="83">
        <v>3455.72</v>
      </c>
      <c r="F22" s="83"/>
    </row>
    <row r="23" spans="1:6" ht="25.5" x14ac:dyDescent="0.2">
      <c r="A23" s="54" t="s">
        <v>85</v>
      </c>
      <c r="B23" s="55" t="s">
        <v>86</v>
      </c>
      <c r="C23" s="83">
        <v>15000</v>
      </c>
      <c r="D23" s="83">
        <v>15000</v>
      </c>
      <c r="E23" s="83">
        <v>1973.16</v>
      </c>
      <c r="F23" s="83"/>
    </row>
    <row r="24" spans="1:6" x14ac:dyDescent="0.2">
      <c r="A24" s="54" t="s">
        <v>87</v>
      </c>
      <c r="B24" s="55" t="s">
        <v>88</v>
      </c>
      <c r="C24" s="83">
        <v>20000</v>
      </c>
      <c r="D24" s="83">
        <v>20000</v>
      </c>
      <c r="E24" s="83">
        <v>898</v>
      </c>
      <c r="F24" s="83"/>
    </row>
    <row r="25" spans="1:6" x14ac:dyDescent="0.2">
      <c r="A25" s="52" t="s">
        <v>89</v>
      </c>
      <c r="B25" s="53" t="s">
        <v>90</v>
      </c>
      <c r="C25" s="82">
        <f>C26+C27+C28+C29</f>
        <v>7600</v>
      </c>
      <c r="D25" s="82">
        <f>D26+D27+D28+D29</f>
        <v>7600</v>
      </c>
      <c r="E25" s="82">
        <f>E26+E27+E28+E29</f>
        <v>2284.58</v>
      </c>
      <c r="F25" s="82">
        <f>(E26*100)/D26</f>
        <v>33.112499999999997</v>
      </c>
    </row>
    <row r="26" spans="1:6" x14ac:dyDescent="0.2">
      <c r="A26" s="54" t="s">
        <v>91</v>
      </c>
      <c r="B26" s="55" t="s">
        <v>92</v>
      </c>
      <c r="C26" s="83">
        <v>3200</v>
      </c>
      <c r="D26" s="83">
        <v>3200</v>
      </c>
      <c r="E26" s="83">
        <v>1059.5999999999999</v>
      </c>
      <c r="F26" s="83"/>
    </row>
    <row r="27" spans="1:6" x14ac:dyDescent="0.2">
      <c r="A27" s="54" t="s">
        <v>93</v>
      </c>
      <c r="B27" s="55" t="s">
        <v>94</v>
      </c>
      <c r="C27" s="83">
        <v>3500</v>
      </c>
      <c r="D27" s="83">
        <v>3500</v>
      </c>
      <c r="E27" s="83">
        <v>1224.98</v>
      </c>
      <c r="F27" s="83"/>
    </row>
    <row r="28" spans="1:6" x14ac:dyDescent="0.2">
      <c r="A28" s="54" t="s">
        <v>95</v>
      </c>
      <c r="B28" s="55" t="s">
        <v>96</v>
      </c>
      <c r="C28" s="83">
        <v>600</v>
      </c>
      <c r="D28" s="83">
        <v>600</v>
      </c>
      <c r="E28" s="83">
        <v>0</v>
      </c>
      <c r="F28" s="83"/>
    </row>
    <row r="29" spans="1:6" x14ac:dyDescent="0.2">
      <c r="A29" s="54" t="s">
        <v>97</v>
      </c>
      <c r="B29" s="55" t="s">
        <v>98</v>
      </c>
      <c r="C29" s="83">
        <v>300</v>
      </c>
      <c r="D29" s="83">
        <v>300</v>
      </c>
      <c r="E29" s="83">
        <v>0</v>
      </c>
      <c r="F29" s="83"/>
    </row>
    <row r="30" spans="1:6" x14ac:dyDescent="0.2">
      <c r="A30" s="52" t="s">
        <v>99</v>
      </c>
      <c r="B30" s="53" t="s">
        <v>100</v>
      </c>
      <c r="C30" s="82">
        <f>C31+C32+C33+C34+C35+C36+C37+C38+C39</f>
        <v>69600</v>
      </c>
      <c r="D30" s="82">
        <f>D31+D32+D33+D34+D35+D36+D37+D38+D39</f>
        <v>69600</v>
      </c>
      <c r="E30" s="82">
        <f>E31+E32+E33+E34+E35+E36+E37+E38+E39</f>
        <v>3800.44</v>
      </c>
      <c r="F30" s="82">
        <f>(E31*100)/D31</f>
        <v>37.409803921568624</v>
      </c>
    </row>
    <row r="31" spans="1:6" x14ac:dyDescent="0.2">
      <c r="A31" s="54" t="s">
        <v>101</v>
      </c>
      <c r="B31" s="55" t="s">
        <v>102</v>
      </c>
      <c r="C31" s="83">
        <v>5100</v>
      </c>
      <c r="D31" s="83">
        <v>5100</v>
      </c>
      <c r="E31" s="83">
        <v>1907.9</v>
      </c>
      <c r="F31" s="83"/>
    </row>
    <row r="32" spans="1:6" x14ac:dyDescent="0.2">
      <c r="A32" s="54" t="s">
        <v>103</v>
      </c>
      <c r="B32" s="55" t="s">
        <v>104</v>
      </c>
      <c r="C32" s="83">
        <v>1100</v>
      </c>
      <c r="D32" s="83">
        <v>1100</v>
      </c>
      <c r="E32" s="83">
        <v>66.75</v>
      </c>
      <c r="F32" s="83"/>
    </row>
    <row r="33" spans="1:6" x14ac:dyDescent="0.2">
      <c r="A33" s="54" t="s">
        <v>105</v>
      </c>
      <c r="B33" s="55" t="s">
        <v>106</v>
      </c>
      <c r="C33" s="83">
        <v>25000</v>
      </c>
      <c r="D33" s="83">
        <v>25000</v>
      </c>
      <c r="E33" s="83">
        <v>0</v>
      </c>
      <c r="F33" s="83"/>
    </row>
    <row r="34" spans="1:6" x14ac:dyDescent="0.2">
      <c r="A34" s="54" t="s">
        <v>107</v>
      </c>
      <c r="B34" s="55" t="s">
        <v>108</v>
      </c>
      <c r="C34" s="83">
        <v>2000</v>
      </c>
      <c r="D34" s="83">
        <v>2000</v>
      </c>
      <c r="E34" s="83">
        <v>119.36</v>
      </c>
      <c r="F34" s="83"/>
    </row>
    <row r="35" spans="1:6" x14ac:dyDescent="0.2">
      <c r="A35" s="54" t="s">
        <v>109</v>
      </c>
      <c r="B35" s="55" t="s">
        <v>110</v>
      </c>
      <c r="C35" s="83">
        <v>20000</v>
      </c>
      <c r="D35" s="83">
        <v>20000</v>
      </c>
      <c r="E35" s="83">
        <v>515.02</v>
      </c>
      <c r="F35" s="83"/>
    </row>
    <row r="36" spans="1:6" x14ac:dyDescent="0.2">
      <c r="A36" s="54" t="s">
        <v>111</v>
      </c>
      <c r="B36" s="55" t="s">
        <v>112</v>
      </c>
      <c r="C36" s="83">
        <v>1600</v>
      </c>
      <c r="D36" s="83">
        <v>1600</v>
      </c>
      <c r="E36" s="83">
        <v>795</v>
      </c>
      <c r="F36" s="83"/>
    </row>
    <row r="37" spans="1:6" x14ac:dyDescent="0.2">
      <c r="A37" s="54" t="s">
        <v>113</v>
      </c>
      <c r="B37" s="55" t="s">
        <v>114</v>
      </c>
      <c r="C37" s="83">
        <v>11300</v>
      </c>
      <c r="D37" s="83">
        <v>11300</v>
      </c>
      <c r="E37" s="83">
        <v>0</v>
      </c>
      <c r="F37" s="83"/>
    </row>
    <row r="38" spans="1:6" x14ac:dyDescent="0.2">
      <c r="A38" s="54" t="s">
        <v>115</v>
      </c>
      <c r="B38" s="55" t="s">
        <v>116</v>
      </c>
      <c r="C38" s="83">
        <v>2500</v>
      </c>
      <c r="D38" s="83">
        <v>2500</v>
      </c>
      <c r="E38" s="83">
        <v>396.41</v>
      </c>
      <c r="F38" s="83"/>
    </row>
    <row r="39" spans="1:6" x14ac:dyDescent="0.2">
      <c r="A39" s="54" t="s">
        <v>117</v>
      </c>
      <c r="B39" s="55" t="s">
        <v>118</v>
      </c>
      <c r="C39" s="83">
        <v>1000</v>
      </c>
      <c r="D39" s="83">
        <v>1000</v>
      </c>
      <c r="E39" s="83">
        <v>0</v>
      </c>
      <c r="F39" s="83"/>
    </row>
    <row r="40" spans="1:6" x14ac:dyDescent="0.2">
      <c r="A40" s="52" t="s">
        <v>119</v>
      </c>
      <c r="B40" s="53" t="s">
        <v>120</v>
      </c>
      <c r="C40" s="82">
        <f>C41+C42+C43+C44</f>
        <v>15970</v>
      </c>
      <c r="D40" s="82">
        <f>D41+D42+D43+D44</f>
        <v>15970</v>
      </c>
      <c r="E40" s="82">
        <f>E41+E42+E43+E44</f>
        <v>7654.0300000000007</v>
      </c>
      <c r="F40" s="82">
        <f>(E41*100)/D41</f>
        <v>50</v>
      </c>
    </row>
    <row r="41" spans="1:6" x14ac:dyDescent="0.2">
      <c r="A41" s="54" t="s">
        <v>121</v>
      </c>
      <c r="B41" s="55" t="s">
        <v>122</v>
      </c>
      <c r="C41" s="83">
        <v>14070</v>
      </c>
      <c r="D41" s="83">
        <v>14070</v>
      </c>
      <c r="E41" s="83">
        <v>7035</v>
      </c>
      <c r="F41" s="83"/>
    </row>
    <row r="42" spans="1:6" x14ac:dyDescent="0.2">
      <c r="A42" s="54" t="s">
        <v>123</v>
      </c>
      <c r="B42" s="55" t="s">
        <v>124</v>
      </c>
      <c r="C42" s="83">
        <v>800</v>
      </c>
      <c r="D42" s="83">
        <v>800</v>
      </c>
      <c r="E42" s="83">
        <v>487.39</v>
      </c>
      <c r="F42" s="83"/>
    </row>
    <row r="43" spans="1:6" x14ac:dyDescent="0.2">
      <c r="A43" s="54" t="s">
        <v>125</v>
      </c>
      <c r="B43" s="55" t="s">
        <v>126</v>
      </c>
      <c r="C43" s="83">
        <v>500</v>
      </c>
      <c r="D43" s="83">
        <v>500</v>
      </c>
      <c r="E43" s="83">
        <v>0</v>
      </c>
      <c r="F43" s="83"/>
    </row>
    <row r="44" spans="1:6" x14ac:dyDescent="0.2">
      <c r="A44" s="54" t="s">
        <v>127</v>
      </c>
      <c r="B44" s="55" t="s">
        <v>120</v>
      </c>
      <c r="C44" s="83">
        <v>600</v>
      </c>
      <c r="D44" s="83">
        <v>600</v>
      </c>
      <c r="E44" s="83">
        <v>131.63999999999999</v>
      </c>
      <c r="F44" s="83"/>
    </row>
    <row r="45" spans="1:6" x14ac:dyDescent="0.2">
      <c r="A45" s="50" t="s">
        <v>128</v>
      </c>
      <c r="B45" s="51" t="s">
        <v>129</v>
      </c>
      <c r="C45" s="81">
        <f t="shared" ref="C45:E46" si="0">C46</f>
        <v>1500</v>
      </c>
      <c r="D45" s="81">
        <f t="shared" si="0"/>
        <v>1500</v>
      </c>
      <c r="E45" s="81">
        <f t="shared" si="0"/>
        <v>300</v>
      </c>
      <c r="F45" s="80">
        <f>(E46*100)/D46</f>
        <v>20</v>
      </c>
    </row>
    <row r="46" spans="1:6" x14ac:dyDescent="0.2">
      <c r="A46" s="52" t="s">
        <v>130</v>
      </c>
      <c r="B46" s="53" t="s">
        <v>131</v>
      </c>
      <c r="C46" s="82">
        <f t="shared" si="0"/>
        <v>1500</v>
      </c>
      <c r="D46" s="82">
        <f t="shared" si="0"/>
        <v>1500</v>
      </c>
      <c r="E46" s="82">
        <f t="shared" si="0"/>
        <v>300</v>
      </c>
      <c r="F46" s="82">
        <f>(E47*100)/D47</f>
        <v>20</v>
      </c>
    </row>
    <row r="47" spans="1:6" x14ac:dyDescent="0.2">
      <c r="A47" s="54" t="s">
        <v>132</v>
      </c>
      <c r="B47" s="55" t="s">
        <v>133</v>
      </c>
      <c r="C47" s="83">
        <v>1500</v>
      </c>
      <c r="D47" s="83">
        <v>1500</v>
      </c>
      <c r="E47" s="83">
        <v>300</v>
      </c>
      <c r="F47" s="83"/>
    </row>
    <row r="48" spans="1:6" x14ac:dyDescent="0.2">
      <c r="A48" s="48" t="s">
        <v>134</v>
      </c>
      <c r="B48" s="49" t="s">
        <v>135</v>
      </c>
      <c r="C48" s="79">
        <f>C49</f>
        <v>7500</v>
      </c>
      <c r="D48" s="79">
        <f>D49</f>
        <v>7500</v>
      </c>
      <c r="E48" s="79">
        <f>E49</f>
        <v>0</v>
      </c>
      <c r="F48" s="80">
        <f>(E49*100)/D49</f>
        <v>0</v>
      </c>
    </row>
    <row r="49" spans="1:6" x14ac:dyDescent="0.2">
      <c r="A49" s="50" t="s">
        <v>136</v>
      </c>
      <c r="B49" s="51" t="s">
        <v>137</v>
      </c>
      <c r="C49" s="81">
        <f>C50+C54</f>
        <v>7500</v>
      </c>
      <c r="D49" s="81">
        <f>D50+D54</f>
        <v>7500</v>
      </c>
      <c r="E49" s="81">
        <f>E50+E54</f>
        <v>0</v>
      </c>
      <c r="F49" s="80">
        <f>(E50*100)/D50</f>
        <v>0</v>
      </c>
    </row>
    <row r="50" spans="1:6" x14ac:dyDescent="0.2">
      <c r="A50" s="52" t="s">
        <v>138</v>
      </c>
      <c r="B50" s="53" t="s">
        <v>139</v>
      </c>
      <c r="C50" s="82">
        <f>C51+C52+C53</f>
        <v>4500</v>
      </c>
      <c r="D50" s="82">
        <f>D51+D52+D53</f>
        <v>4500</v>
      </c>
      <c r="E50" s="82">
        <f>E51+E52+E53</f>
        <v>0</v>
      </c>
      <c r="F50" s="82">
        <f>(E51*100)/D51</f>
        <v>0</v>
      </c>
    </row>
    <row r="51" spans="1:6" x14ac:dyDescent="0.2">
      <c r="A51" s="54" t="s">
        <v>140</v>
      </c>
      <c r="B51" s="55" t="s">
        <v>141</v>
      </c>
      <c r="C51" s="83">
        <v>1000</v>
      </c>
      <c r="D51" s="83">
        <v>1000</v>
      </c>
      <c r="E51" s="83">
        <v>0</v>
      </c>
      <c r="F51" s="83"/>
    </row>
    <row r="52" spans="1:6" x14ac:dyDescent="0.2">
      <c r="A52" s="54" t="s">
        <v>142</v>
      </c>
      <c r="B52" s="55" t="s">
        <v>143</v>
      </c>
      <c r="C52" s="83">
        <v>3000</v>
      </c>
      <c r="D52" s="83">
        <v>3000</v>
      </c>
      <c r="E52" s="83">
        <v>0</v>
      </c>
      <c r="F52" s="83"/>
    </row>
    <row r="53" spans="1:6" x14ac:dyDescent="0.2">
      <c r="A53" s="54" t="s">
        <v>144</v>
      </c>
      <c r="B53" s="55" t="s">
        <v>145</v>
      </c>
      <c r="C53" s="83">
        <v>500</v>
      </c>
      <c r="D53" s="83">
        <v>500</v>
      </c>
      <c r="E53" s="83">
        <v>0</v>
      </c>
      <c r="F53" s="83"/>
    </row>
    <row r="54" spans="1:6" x14ac:dyDescent="0.2">
      <c r="A54" s="52" t="s">
        <v>146</v>
      </c>
      <c r="B54" s="53" t="s">
        <v>147</v>
      </c>
      <c r="C54" s="82">
        <f>C55</f>
        <v>3000</v>
      </c>
      <c r="D54" s="82">
        <f>D55</f>
        <v>3000</v>
      </c>
      <c r="E54" s="82">
        <f>E55</f>
        <v>0</v>
      </c>
      <c r="F54" s="82">
        <f>(E55*100)/D55</f>
        <v>0</v>
      </c>
    </row>
    <row r="55" spans="1:6" x14ac:dyDescent="0.2">
      <c r="A55" s="54" t="s">
        <v>148</v>
      </c>
      <c r="B55" s="55" t="s">
        <v>149</v>
      </c>
      <c r="C55" s="83">
        <v>3000</v>
      </c>
      <c r="D55" s="83">
        <v>3000</v>
      </c>
      <c r="E55" s="83">
        <v>0</v>
      </c>
      <c r="F55" s="83"/>
    </row>
    <row r="56" spans="1:6" x14ac:dyDescent="0.2">
      <c r="A56" s="48" t="s">
        <v>50</v>
      </c>
      <c r="B56" s="49" t="s">
        <v>51</v>
      </c>
      <c r="C56" s="79">
        <f t="shared" ref="C56:E57" si="1">C57</f>
        <v>868440</v>
      </c>
      <c r="D56" s="79">
        <f t="shared" si="1"/>
        <v>868440</v>
      </c>
      <c r="E56" s="79">
        <f t="shared" si="1"/>
        <v>211129.5</v>
      </c>
      <c r="F56" s="80">
        <f>(E57*100)/D57</f>
        <v>24.311351388696973</v>
      </c>
    </row>
    <row r="57" spans="1:6" x14ac:dyDescent="0.2">
      <c r="A57" s="50" t="s">
        <v>52</v>
      </c>
      <c r="B57" s="51" t="s">
        <v>53</v>
      </c>
      <c r="C57" s="81">
        <f t="shared" si="1"/>
        <v>868440</v>
      </c>
      <c r="D57" s="81">
        <f t="shared" si="1"/>
        <v>868440</v>
      </c>
      <c r="E57" s="81">
        <f t="shared" si="1"/>
        <v>211129.5</v>
      </c>
      <c r="F57" s="80">
        <f>(E58*100)/D58</f>
        <v>24.311351388696973</v>
      </c>
    </row>
    <row r="58" spans="1:6" ht="25.5" x14ac:dyDescent="0.2">
      <c r="A58" s="52" t="s">
        <v>54</v>
      </c>
      <c r="B58" s="53" t="s">
        <v>55</v>
      </c>
      <c r="C58" s="82">
        <f>C59+C60</f>
        <v>868440</v>
      </c>
      <c r="D58" s="82">
        <f>D59+D60</f>
        <v>868440</v>
      </c>
      <c r="E58" s="82">
        <f>E59+E60</f>
        <v>211129.5</v>
      </c>
      <c r="F58" s="82">
        <f>(E59*100)/D59</f>
        <v>24.52313750087114</v>
      </c>
    </row>
    <row r="59" spans="1:6" x14ac:dyDescent="0.2">
      <c r="A59" s="54" t="s">
        <v>56</v>
      </c>
      <c r="B59" s="55" t="s">
        <v>57</v>
      </c>
      <c r="C59" s="83">
        <v>860940</v>
      </c>
      <c r="D59" s="83">
        <v>860940</v>
      </c>
      <c r="E59" s="83">
        <v>211129.5</v>
      </c>
      <c r="F59" s="83"/>
    </row>
    <row r="60" spans="1:6" ht="25.5" x14ac:dyDescent="0.2">
      <c r="A60" s="54" t="s">
        <v>58</v>
      </c>
      <c r="B60" s="55" t="s">
        <v>59</v>
      </c>
      <c r="C60" s="83">
        <v>7500</v>
      </c>
      <c r="D60" s="83">
        <v>7500</v>
      </c>
      <c r="E60" s="83">
        <v>0</v>
      </c>
      <c r="F60" s="83"/>
    </row>
    <row r="61" spans="1:6" x14ac:dyDescent="0.2">
      <c r="A61" s="47" t="s">
        <v>158</v>
      </c>
      <c r="B61" s="47" t="s">
        <v>164</v>
      </c>
      <c r="C61" s="77"/>
      <c r="D61" s="77"/>
      <c r="E61" s="77"/>
      <c r="F61" s="78" t="e">
        <f>(E61*100)/D61</f>
        <v>#DIV/0!</v>
      </c>
    </row>
    <row r="62" spans="1:6" s="56" customFormat="1" x14ac:dyDescent="0.2"/>
    <row r="63" spans="1:6" s="56" customFormat="1" x14ac:dyDescent="0.2"/>
    <row r="64" spans="1:6" s="56" customFormat="1" x14ac:dyDescent="0.2"/>
    <row r="65" s="56" customFormat="1" x14ac:dyDescent="0.2"/>
    <row r="66" s="56" customFormat="1" x14ac:dyDescent="0.2"/>
    <row r="67" s="56" customFormat="1" x14ac:dyDescent="0.2"/>
    <row r="68" s="56" customFormat="1" x14ac:dyDescent="0.2"/>
    <row r="69" s="56" customFormat="1" x14ac:dyDescent="0.2"/>
    <row r="70" s="56" customFormat="1" x14ac:dyDescent="0.2"/>
    <row r="71" s="56" customFormat="1" x14ac:dyDescent="0.2"/>
    <row r="72" s="56" customFormat="1" x14ac:dyDescent="0.2"/>
    <row r="73" s="56" customFormat="1" x14ac:dyDescent="0.2"/>
    <row r="74" s="56" customFormat="1" x14ac:dyDescent="0.2"/>
    <row r="75" s="56" customFormat="1" x14ac:dyDescent="0.2"/>
    <row r="76" s="56" customFormat="1" x14ac:dyDescent="0.2"/>
    <row r="77" s="56" customFormat="1" x14ac:dyDescent="0.2"/>
    <row r="78" s="56" customFormat="1" x14ac:dyDescent="0.2"/>
    <row r="79" s="56" customFormat="1" x14ac:dyDescent="0.2"/>
    <row r="80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pans="1:3" s="56" customFormat="1" x14ac:dyDescent="0.2"/>
    <row r="1202" spans="1:3" x14ac:dyDescent="0.2">
      <c r="A1202" s="56"/>
      <c r="B1202" s="56"/>
      <c r="C1202" s="56"/>
    </row>
    <row r="1203" spans="1:3" x14ac:dyDescent="0.2">
      <c r="A1203" s="56"/>
      <c r="B1203" s="56"/>
      <c r="C1203" s="56"/>
    </row>
    <row r="1204" spans="1:3" x14ac:dyDescent="0.2">
      <c r="A1204" s="56"/>
      <c r="B1204" s="56"/>
      <c r="C1204" s="56"/>
    </row>
    <row r="1205" spans="1:3" x14ac:dyDescent="0.2">
      <c r="A1205" s="56"/>
      <c r="B1205" s="56"/>
      <c r="C1205" s="56"/>
    </row>
    <row r="1206" spans="1:3" x14ac:dyDescent="0.2">
      <c r="A1206" s="56"/>
      <c r="B1206" s="56"/>
      <c r="C1206" s="56"/>
    </row>
    <row r="1207" spans="1:3" x14ac:dyDescent="0.2">
      <c r="A1207" s="56"/>
      <c r="B1207" s="56"/>
      <c r="C1207" s="56"/>
    </row>
    <row r="1208" spans="1:3" x14ac:dyDescent="0.2">
      <c r="A1208" s="56"/>
      <c r="B1208" s="56"/>
      <c r="C1208" s="56"/>
    </row>
    <row r="1209" spans="1:3" x14ac:dyDescent="0.2">
      <c r="A1209" s="56"/>
      <c r="B1209" s="56"/>
      <c r="C1209" s="56"/>
    </row>
    <row r="1210" spans="1:3" x14ac:dyDescent="0.2">
      <c r="A1210" s="56"/>
      <c r="B1210" s="56"/>
      <c r="C1210" s="56"/>
    </row>
    <row r="1211" spans="1:3" x14ac:dyDescent="0.2">
      <c r="A1211" s="56"/>
      <c r="B1211" s="56"/>
      <c r="C1211" s="56"/>
    </row>
    <row r="1212" spans="1:3" x14ac:dyDescent="0.2">
      <c r="A1212" s="56"/>
      <c r="B1212" s="56"/>
      <c r="C1212" s="56"/>
    </row>
    <row r="1213" spans="1:3" x14ac:dyDescent="0.2">
      <c r="A1213" s="56"/>
      <c r="B1213" s="56"/>
      <c r="C1213" s="56"/>
    </row>
    <row r="1214" spans="1:3" x14ac:dyDescent="0.2">
      <c r="A1214" s="56"/>
      <c r="B1214" s="56"/>
      <c r="C1214" s="56"/>
    </row>
    <row r="1215" spans="1:3" x14ac:dyDescent="0.2">
      <c r="A1215" s="56"/>
      <c r="B1215" s="56"/>
      <c r="C1215" s="56"/>
    </row>
    <row r="1216" spans="1:3" x14ac:dyDescent="0.2">
      <c r="A1216" s="56"/>
      <c r="B1216" s="56"/>
      <c r="C1216" s="56"/>
    </row>
    <row r="1217" spans="1:3" x14ac:dyDescent="0.2">
      <c r="A1217" s="56"/>
      <c r="B1217" s="56"/>
      <c r="C1217" s="56"/>
    </row>
    <row r="1218" spans="1:3" x14ac:dyDescent="0.2">
      <c r="A1218" s="56"/>
      <c r="B1218" s="56"/>
      <c r="C1218" s="56"/>
    </row>
    <row r="1219" spans="1:3" x14ac:dyDescent="0.2">
      <c r="A1219" s="56"/>
      <c r="B1219" s="56"/>
      <c r="C1219" s="56"/>
    </row>
    <row r="1220" spans="1:3" x14ac:dyDescent="0.2">
      <c r="A1220" s="56"/>
      <c r="B1220" s="56"/>
      <c r="C1220" s="56"/>
    </row>
    <row r="1221" spans="1:3" x14ac:dyDescent="0.2">
      <c r="A1221" s="56"/>
      <c r="B1221" s="56"/>
      <c r="C1221" s="56"/>
    </row>
    <row r="1222" spans="1:3" x14ac:dyDescent="0.2">
      <c r="A1222" s="56"/>
      <c r="B1222" s="56"/>
      <c r="C1222" s="56"/>
    </row>
    <row r="1223" spans="1:3" x14ac:dyDescent="0.2">
      <c r="A1223" s="56"/>
      <c r="B1223" s="56"/>
      <c r="C1223" s="56"/>
    </row>
    <row r="1224" spans="1:3" x14ac:dyDescent="0.2">
      <c r="A1224" s="56"/>
      <c r="B1224" s="56"/>
      <c r="C1224" s="56"/>
    </row>
    <row r="1225" spans="1:3" x14ac:dyDescent="0.2">
      <c r="A1225" s="56"/>
      <c r="B1225" s="56"/>
      <c r="C1225" s="56"/>
    </row>
    <row r="1226" spans="1:3" x14ac:dyDescent="0.2">
      <c r="A1226" s="56"/>
      <c r="B1226" s="56"/>
      <c r="C1226" s="56"/>
    </row>
    <row r="1227" spans="1:3" x14ac:dyDescent="0.2">
      <c r="A1227" s="56"/>
      <c r="B1227" s="56"/>
      <c r="C1227" s="56"/>
    </row>
    <row r="1228" spans="1:3" x14ac:dyDescent="0.2">
      <c r="A1228" s="56"/>
      <c r="B1228" s="56"/>
      <c r="C1228" s="56"/>
    </row>
    <row r="1229" spans="1:3" x14ac:dyDescent="0.2">
      <c r="A1229" s="56"/>
      <c r="B1229" s="56"/>
      <c r="C1229" s="56"/>
    </row>
    <row r="1230" spans="1:3" x14ac:dyDescent="0.2">
      <c r="A1230" s="56"/>
      <c r="B1230" s="56"/>
      <c r="C1230" s="56"/>
    </row>
    <row r="1231" spans="1:3" x14ac:dyDescent="0.2">
      <c r="A1231" s="56"/>
      <c r="B1231" s="56"/>
      <c r="C1231" s="56"/>
    </row>
    <row r="1232" spans="1:3" x14ac:dyDescent="0.2">
      <c r="A1232" s="56"/>
      <c r="B1232" s="56"/>
      <c r="C1232" s="56"/>
    </row>
    <row r="1233" spans="1:3" x14ac:dyDescent="0.2">
      <c r="A1233" s="56"/>
      <c r="B1233" s="56"/>
      <c r="C1233" s="56"/>
    </row>
    <row r="1234" spans="1:3" x14ac:dyDescent="0.2">
      <c r="A1234" s="56"/>
      <c r="B1234" s="56"/>
      <c r="C1234" s="56"/>
    </row>
    <row r="1235" spans="1:3" x14ac:dyDescent="0.2">
      <c r="A1235" s="56"/>
      <c r="B1235" s="56"/>
      <c r="C1235" s="56"/>
    </row>
    <row r="1236" spans="1:3" x14ac:dyDescent="0.2">
      <c r="A1236" s="56"/>
      <c r="B1236" s="56"/>
      <c r="C1236" s="56"/>
    </row>
    <row r="1237" spans="1:3" x14ac:dyDescent="0.2">
      <c r="A1237" s="56"/>
      <c r="B1237" s="56"/>
      <c r="C1237" s="56"/>
    </row>
    <row r="1238" spans="1:3" x14ac:dyDescent="0.2">
      <c r="A1238" s="56"/>
      <c r="B1238" s="56"/>
      <c r="C1238" s="56"/>
    </row>
    <row r="1239" spans="1:3" x14ac:dyDescent="0.2">
      <c r="A1239" s="39"/>
      <c r="B1239" s="39"/>
      <c r="C1239" s="39"/>
    </row>
    <row r="1240" spans="1:3" x14ac:dyDescent="0.2">
      <c r="A1240" s="39"/>
      <c r="B1240" s="39"/>
      <c r="C1240" s="39"/>
    </row>
    <row r="1241" spans="1:3" x14ac:dyDescent="0.2">
      <c r="A1241" s="39"/>
      <c r="B1241" s="39"/>
      <c r="C1241" s="39"/>
    </row>
    <row r="1242" spans="1:3" x14ac:dyDescent="0.2">
      <c r="A1242" s="39"/>
      <c r="B1242" s="39"/>
      <c r="C1242" s="39"/>
    </row>
    <row r="1243" spans="1:3" x14ac:dyDescent="0.2">
      <c r="A1243" s="39"/>
      <c r="B1243" s="39"/>
      <c r="C1243" s="39"/>
    </row>
    <row r="1244" spans="1:3" x14ac:dyDescent="0.2">
      <c r="A1244" s="39"/>
      <c r="B1244" s="39"/>
      <c r="C1244" s="39"/>
    </row>
    <row r="1245" spans="1:3" x14ac:dyDescent="0.2">
      <c r="A1245" s="39"/>
      <c r="B1245" s="39"/>
      <c r="C1245" s="39"/>
    </row>
    <row r="1246" spans="1:3" x14ac:dyDescent="0.2">
      <c r="A1246" s="39"/>
      <c r="B1246" s="39"/>
      <c r="C1246" s="39"/>
    </row>
    <row r="1247" spans="1:3" x14ac:dyDescent="0.2">
      <c r="A1247" s="39"/>
      <c r="B1247" s="39"/>
      <c r="C1247" s="39"/>
    </row>
    <row r="1248" spans="1:3" x14ac:dyDescent="0.2">
      <c r="A1248" s="39"/>
      <c r="B1248" s="39"/>
      <c r="C1248" s="39"/>
    </row>
    <row r="1249" s="39" customFormat="1" x14ac:dyDescent="0.2"/>
    <row r="1250" s="39" customFormat="1" x14ac:dyDescent="0.2"/>
    <row r="1251" s="39" customFormat="1" x14ac:dyDescent="0.2"/>
    <row r="1252" s="39" customFormat="1" x14ac:dyDescent="0.2"/>
    <row r="1253" s="39" customFormat="1" x14ac:dyDescent="0.2"/>
    <row r="1254" s="39" customFormat="1" x14ac:dyDescent="0.2"/>
    <row r="1255" s="39" customFormat="1" x14ac:dyDescent="0.2"/>
    <row r="1256" s="39" customFormat="1" x14ac:dyDescent="0.2"/>
    <row r="1257" s="39" customFormat="1" x14ac:dyDescent="0.2"/>
    <row r="1258" s="39" customFormat="1" x14ac:dyDescent="0.2"/>
    <row r="1259" s="39" customFormat="1" x14ac:dyDescent="0.2"/>
    <row r="1260" s="39" customFormat="1" x14ac:dyDescent="0.2"/>
    <row r="1261" s="39" customFormat="1" x14ac:dyDescent="0.2"/>
    <row r="1262" s="39" customFormat="1" x14ac:dyDescent="0.2"/>
    <row r="1263" s="39" customFormat="1" x14ac:dyDescent="0.2"/>
    <row r="1264" s="39" customFormat="1" x14ac:dyDescent="0.2"/>
    <row r="1265" s="39" customFormat="1" x14ac:dyDescent="0.2"/>
    <row r="1266" s="39" customFormat="1" x14ac:dyDescent="0.2"/>
    <row r="1267" s="39" customFormat="1" x14ac:dyDescent="0.2"/>
    <row r="1268" s="39" customFormat="1" x14ac:dyDescent="0.2"/>
    <row r="1269" s="39" customFormat="1" x14ac:dyDescent="0.2"/>
    <row r="1270" s="39" customFormat="1" x14ac:dyDescent="0.2"/>
    <row r="1271" s="39" customFormat="1" x14ac:dyDescent="0.2"/>
    <row r="1272" s="39" customFormat="1" x14ac:dyDescent="0.2"/>
    <row r="1273" s="39" customFormat="1" x14ac:dyDescent="0.2"/>
    <row r="1274" s="39" customFormat="1" x14ac:dyDescent="0.2"/>
    <row r="1275" s="39" customFormat="1" x14ac:dyDescent="0.2"/>
    <row r="1276" s="39" customFormat="1" x14ac:dyDescent="0.2"/>
    <row r="1277" s="39" customFormat="1" x14ac:dyDescent="0.2"/>
    <row r="1278" s="39" customFormat="1" x14ac:dyDescent="0.2"/>
    <row r="1279" s="39" customFormat="1" x14ac:dyDescent="0.2"/>
    <row r="1280" s="39" customFormat="1" x14ac:dyDescent="0.2"/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Višnjica Jambrešić</cp:lastModifiedBy>
  <cp:lastPrinted>2025-07-11T08:07:37Z</cp:lastPrinted>
  <dcterms:created xsi:type="dcterms:W3CDTF">2022-08-12T12:51:27Z</dcterms:created>
  <dcterms:modified xsi:type="dcterms:W3CDTF">2026-07-09T09:10:54Z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